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tabRatio="724" activeTab="0"/>
  </bookViews>
  <sheets>
    <sheet name="Форма №2 (табл. 1,2) 2016г" sheetId="1" r:id="rId1"/>
    <sheet name="Форма № 2 (табл. 3) 2016г " sheetId="2" r:id="rId2"/>
  </sheets>
  <definedNames>
    <definedName name="_xlnm.Print_Area" localSheetId="1">'Форма № 2 (табл. 3) 2016г '!$A$1:$M$29</definedName>
    <definedName name="_xlnm.Print_Area" localSheetId="0">'Форма №2 (табл. 1,2) 2016г'!$A$1:$D$49</definedName>
  </definedNames>
  <calcPr fullCalcOnLoad="1"/>
</workbook>
</file>

<file path=xl/sharedStrings.xml><?xml version="1.0" encoding="utf-8"?>
<sst xmlns="http://schemas.openxmlformats.org/spreadsheetml/2006/main" count="142" uniqueCount="93">
  <si>
    <t>Форма раскрытия информации</t>
  </si>
  <si>
    <t>субъектов естественных монополий в сфере выполнения (оказания)</t>
  </si>
  <si>
    <t>регулируемых работ (услуг) в морских портах</t>
  </si>
  <si>
    <t>(наименование предприятия)</t>
  </si>
  <si>
    <t>I. Производственные показатели</t>
  </si>
  <si>
    <t>ПОКАЗАТЕЛИ</t>
  </si>
  <si>
    <t>По отчету</t>
  </si>
  <si>
    <t>Перегружено грузов (в тыс. физ-тонн)</t>
  </si>
  <si>
    <t>в т.ч. Основная погрузка и выгрузка</t>
  </si>
  <si>
    <t xml:space="preserve">Валовая вместимость судов (в тыс. GT) </t>
  </si>
  <si>
    <t>Количество судозаходов (ед.)</t>
  </si>
  <si>
    <t>II. Доходы и расходы по отчету</t>
  </si>
  <si>
    <t>(в тыс. руб.)</t>
  </si>
  <si>
    <t>Наименование хозяйств, работ и операций</t>
  </si>
  <si>
    <t xml:space="preserve">Доходы       </t>
  </si>
  <si>
    <t>Расходы</t>
  </si>
  <si>
    <t>1. Регулируемые виды деятельности</t>
  </si>
  <si>
    <t>1.1 Погрузка и выгрузка грузов (основная)</t>
  </si>
  <si>
    <t>1.2 Хранение грузов</t>
  </si>
  <si>
    <t>1.4 Услуги буксиров при швартовых операциях</t>
  </si>
  <si>
    <t>1.5 Предоставление причалов</t>
  </si>
  <si>
    <t>1.6 Портовые сборы, в том числе:</t>
  </si>
  <si>
    <t>1.6.1 Корабельный сбор</t>
  </si>
  <si>
    <t>1.6.2 Канальный сбор</t>
  </si>
  <si>
    <t>1.6.3 Лоцманский сбор</t>
  </si>
  <si>
    <t>1.6.3.1 Внепортовая проводка</t>
  </si>
  <si>
    <t>1.6.3.2 Внутрипортовая проводка</t>
  </si>
  <si>
    <t>1.6.4 Маячный сбор</t>
  </si>
  <si>
    <t>1.6.5 Навигационный сбор</t>
  </si>
  <si>
    <t>1.6.5.1 в т.ч. СУДС</t>
  </si>
  <si>
    <t>1.6.6 Ледокольный сбор</t>
  </si>
  <si>
    <t>1.6.6.1 Зимняя навигация</t>
  </si>
  <si>
    <t>1.6.6.2 Летняя навигация</t>
  </si>
  <si>
    <t>1.6.7 Экологический сбор</t>
  </si>
  <si>
    <t>1.7 Обслуживание пассажиров</t>
  </si>
  <si>
    <t>1.8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</si>
  <si>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</si>
  <si>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</si>
  <si>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</si>
  <si>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(прибыль+, убыток -)</t>
  </si>
  <si>
    <t>Форма № 2</t>
  </si>
  <si>
    <t>№
строки</t>
  </si>
  <si>
    <t>погрузка и выгрузка на паромной переправе</t>
  </si>
  <si>
    <t>1.3 Обслуживание судов на железнодорожно-паромных переправах</t>
  </si>
  <si>
    <t>010</t>
  </si>
  <si>
    <t>011</t>
  </si>
  <si>
    <t>012</t>
  </si>
  <si>
    <t>013</t>
  </si>
  <si>
    <t>014</t>
  </si>
  <si>
    <t>020</t>
  </si>
  <si>
    <t>021</t>
  </si>
  <si>
    <t>022</t>
  </si>
  <si>
    <t>023</t>
  </si>
  <si>
    <t>024</t>
  </si>
  <si>
    <t>025</t>
  </si>
  <si>
    <t>026</t>
  </si>
  <si>
    <t>0261</t>
  </si>
  <si>
    <t>0262</t>
  </si>
  <si>
    <t>0263</t>
  </si>
  <si>
    <t>02631</t>
  </si>
  <si>
    <t>02632</t>
  </si>
  <si>
    <t>0264</t>
  </si>
  <si>
    <t>0265</t>
  </si>
  <si>
    <t>02651</t>
  </si>
  <si>
    <t>0266</t>
  </si>
  <si>
    <t>02661</t>
  </si>
  <si>
    <t>02662</t>
  </si>
  <si>
    <t>0267</t>
  </si>
  <si>
    <t>027</t>
  </si>
  <si>
    <t>028</t>
  </si>
  <si>
    <t>030</t>
  </si>
  <si>
    <t>040</t>
  </si>
  <si>
    <t>050</t>
  </si>
  <si>
    <t>060</t>
  </si>
  <si>
    <t>III. Расшифровка расходов</t>
  </si>
  <si>
    <t>Расходы всего</t>
  </si>
  <si>
    <t>в том числе по статьям затрат</t>
  </si>
  <si>
    <t>1.6.5 Нвигационный сбор</t>
  </si>
  <si>
    <t>Итого по портовому хозяйству</t>
  </si>
  <si>
    <t>Расходы, связанные с участием
в совместной деятельности</t>
  </si>
  <si>
    <t>Материальные затраты</t>
  </si>
  <si>
    <t>Затраты на оплату труда</t>
  </si>
  <si>
    <t>Отчисления на соц.нужды</t>
  </si>
  <si>
    <t>Амортизация</t>
  </si>
  <si>
    <t>Прочие расходы по обычным видам деятельности</t>
  </si>
  <si>
    <t>Операционные расходы, связанные
с оплатой услуг, оказываемых 
кредитными организациями</t>
  </si>
  <si>
    <t>Проценты к уплате по кредитам и займам</t>
  </si>
  <si>
    <t>Налоги и иные обязатель-
ные платежи и сборы</t>
  </si>
  <si>
    <t>Прочие расходы</t>
  </si>
  <si>
    <t xml:space="preserve">Прочие доходы и расходы </t>
  </si>
  <si>
    <t>об основных показателях финансово-хозяйственной деятельности</t>
  </si>
  <si>
    <t>АО "Торговый порт Посьет"</t>
  </si>
  <si>
    <t>за 2016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</si>
</sst>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#,##0_ ;\-#,##0\ "/>
    <numFmt numFmtId="167" formatCode="_-* #,##0.0_р_._-;\-* #,##0.0_р_._-;_-* &quot;-&quot;??_р_._-;_-@_-"/>
    <numFmt numFmtId="168" formatCode="#,##0.0"/>
    <numFmt numFmtId="169" formatCode="#,##0.00_-;#,##0.00\-;&quot; &quot;"/>
    <numFmt numFmtId="170" formatCode="#,##0_-;#,##0\-;&quot; &quot;"/>
    <numFmt numFmtId="171" formatCode="#,##0_-\ &quot;   &quot;;#,##0\-\ &quot;   &quot;;&quot; &quot;"/>
    <numFmt numFmtId="172" formatCode="#,##0.000_-\ &quot;   &quot;;#,##0.000\-\ &quot;   &quot;;&quot; &quot;"/>
    <numFmt numFmtId="173" formatCode="0.0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#,##0_р_.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63"/>
      <name val="Calibri"/>
      <family val="2"/>
    </font>
    <font>
      <sz val="11"/>
      <color indexed="2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55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i/>
      <sz val="11"/>
      <color indexed="63"/>
      <name val="Times New Roman"/>
      <family val="1"/>
    </font>
    <font>
      <sz val="14"/>
      <color indexed="63"/>
      <name val="Times New Roman"/>
      <family val="1"/>
    </font>
    <font>
      <sz val="14"/>
      <color indexed="63"/>
      <name val="Calibri"/>
      <family val="2"/>
    </font>
    <font>
      <b/>
      <sz val="12"/>
      <color indexed="63"/>
      <name val="Times New Roman"/>
      <family val="1"/>
    </font>
    <font>
      <b/>
      <sz val="11"/>
      <name val="Calibri"/>
      <family val="2"/>
    </font>
    <font>
      <b/>
      <u val="single"/>
      <sz val="11"/>
      <color indexed="63"/>
      <name val="Times New Roman"/>
      <family val="1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1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/>
    </xf>
    <xf numFmtId="0" fontId="51" fillId="0" borderId="10" xfId="0" applyFont="1" applyBorder="1" applyAlignment="1">
      <alignment horizontal="left" indent="1"/>
    </xf>
    <xf numFmtId="0" fontId="51" fillId="0" borderId="10" xfId="0" applyFont="1" applyBorder="1" applyAlignment="1">
      <alignment horizontal="left" indent="2"/>
    </xf>
    <xf numFmtId="0" fontId="50" fillId="0" borderId="10" xfId="0" applyFont="1" applyBorder="1" applyAlignment="1">
      <alignment/>
    </xf>
    <xf numFmtId="49" fontId="50" fillId="0" borderId="10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49" fontId="50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  <xf numFmtId="165" fontId="49" fillId="0" borderId="0" xfId="0" applyNumberFormat="1" applyFont="1" applyAlignment="1">
      <alignment/>
    </xf>
    <xf numFmtId="166" fontId="49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49" fillId="0" borderId="12" xfId="0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165" fontId="49" fillId="0" borderId="10" xfId="60" applyNumberFormat="1" applyFont="1" applyBorder="1" applyAlignment="1">
      <alignment horizontal="center" vertical="center" wrapText="1"/>
    </xf>
    <xf numFmtId="165" fontId="49" fillId="0" borderId="10" xfId="60" applyNumberFormat="1" applyFont="1" applyBorder="1" applyAlignment="1">
      <alignment vertical="center"/>
    </xf>
    <xf numFmtId="165" fontId="49" fillId="0" borderId="10" xfId="6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165" fontId="49" fillId="0" borderId="0" xfId="60" applyNumberFormat="1" applyFont="1" applyAlignment="1">
      <alignment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horizontal="right"/>
    </xf>
    <xf numFmtId="165" fontId="2" fillId="0" borderId="10" xfId="60" applyNumberFormat="1" applyFont="1" applyFill="1" applyBorder="1" applyAlignment="1">
      <alignment vertical="center"/>
    </xf>
    <xf numFmtId="0" fontId="54" fillId="0" borderId="0" xfId="0" applyFont="1" applyBorder="1" applyAlignment="1">
      <alignment/>
    </xf>
    <xf numFmtId="165" fontId="49" fillId="0" borderId="10" xfId="60" applyNumberFormat="1" applyFont="1" applyFill="1" applyBorder="1" applyAlignment="1">
      <alignment vertical="center"/>
    </xf>
    <xf numFmtId="165" fontId="4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5" fontId="49" fillId="0" borderId="13" xfId="60" applyNumberFormat="1" applyFont="1" applyBorder="1" applyAlignment="1">
      <alignment vertical="center"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165" fontId="38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76" fontId="49" fillId="0" borderId="10" xfId="0" applyNumberFormat="1" applyFont="1" applyFill="1" applyBorder="1" applyAlignment="1">
      <alignment horizontal="center"/>
    </xf>
    <xf numFmtId="176" fontId="49" fillId="0" borderId="10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166" fontId="2" fillId="0" borderId="13" xfId="60" applyNumberFormat="1" applyFont="1" applyFill="1" applyBorder="1" applyAlignment="1">
      <alignment horizontal="center"/>
    </xf>
    <xf numFmtId="166" fontId="2" fillId="0" borderId="14" xfId="60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EAD8"/>
      <rgbColor rgb="00AEE5FB"/>
      <rgbColor rgb="00EEF9FD"/>
      <rgbColor rgb="00FEFEB8"/>
      <rgbColor rgb="00CDE8FB"/>
      <rgbColor rgb="00CEF8AE"/>
      <rgbColor rgb="00FDBCBC"/>
      <rgbColor rgb="00FCDEC0"/>
      <rgbColor rgb="00EBEAD8"/>
      <rgbColor rgb="005DCBFD"/>
      <rgbColor rgb="00D7ECF4"/>
      <rgbColor rgb="00F9ED5B"/>
      <rgbColor rgb="009ACCEE"/>
      <rgbColor rgb="0079C666"/>
      <rgbColor rgb="00FA6A6A"/>
      <rgbColor rgb="00FBC36E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view="pageBreakPreview" zoomScale="90" zoomScaleSheetLayoutView="90" zoomScalePageLayoutView="0" workbookViewId="0" topLeftCell="A1">
      <selection activeCell="A26" sqref="A26"/>
    </sheetView>
  </sheetViews>
  <sheetFormatPr defaultColWidth="9.140625" defaultRowHeight="15"/>
  <cols>
    <col min="1" max="1" width="50.57421875" style="2" customWidth="1"/>
    <col min="2" max="2" width="11.421875" style="2" customWidth="1"/>
    <col min="3" max="4" width="15.28125" style="2" customWidth="1"/>
    <col min="5" max="5" width="14.57421875" style="2" customWidth="1"/>
    <col min="6" max="6" width="14.140625" style="2" customWidth="1"/>
    <col min="7" max="7" width="11.421875" style="2" bestFit="1" customWidth="1"/>
    <col min="8" max="16384" width="9.140625" style="2" customWidth="1"/>
  </cols>
  <sheetData>
    <row r="1" ht="15">
      <c r="D1" s="2" t="s">
        <v>40</v>
      </c>
    </row>
    <row r="2" spans="1:4" ht="15.75">
      <c r="A2" s="63" t="s">
        <v>0</v>
      </c>
      <c r="B2" s="63"/>
      <c r="C2" s="63"/>
      <c r="D2" s="63"/>
    </row>
    <row r="3" spans="1:4" ht="15.75">
      <c r="A3" s="63" t="s">
        <v>90</v>
      </c>
      <c r="B3" s="63"/>
      <c r="C3" s="63"/>
      <c r="D3" s="63"/>
    </row>
    <row r="4" spans="1:4" ht="15.75">
      <c r="A4" s="63" t="s">
        <v>1</v>
      </c>
      <c r="B4" s="63"/>
      <c r="C4" s="63"/>
      <c r="D4" s="63"/>
    </row>
    <row r="5" spans="1:4" ht="15.75">
      <c r="A5" s="63" t="s">
        <v>2</v>
      </c>
      <c r="B5" s="63"/>
      <c r="C5" s="63"/>
      <c r="D5" s="63"/>
    </row>
    <row r="6" spans="1:4" ht="15.75">
      <c r="A6" s="63" t="s">
        <v>92</v>
      </c>
      <c r="B6" s="63"/>
      <c r="C6" s="63"/>
      <c r="D6" s="63"/>
    </row>
    <row r="8" spans="1:4" ht="15">
      <c r="A8" s="62" t="s">
        <v>91</v>
      </c>
      <c r="B8" s="62"/>
      <c r="C8" s="62"/>
      <c r="D8" s="62"/>
    </row>
    <row r="9" spans="1:4" ht="15">
      <c r="A9" s="66" t="s">
        <v>3</v>
      </c>
      <c r="B9" s="66"/>
      <c r="C9" s="66"/>
      <c r="D9" s="66"/>
    </row>
    <row r="11" spans="1:4" ht="15">
      <c r="A11" s="67" t="s">
        <v>4</v>
      </c>
      <c r="B11" s="67"/>
      <c r="C11" s="67"/>
      <c r="D11" s="67"/>
    </row>
    <row r="13" spans="1:4" ht="15">
      <c r="A13" s="68" t="s">
        <v>5</v>
      </c>
      <c r="B13" s="69" t="s">
        <v>41</v>
      </c>
      <c r="C13" s="37" t="s">
        <v>6</v>
      </c>
      <c r="D13" s="5"/>
    </row>
    <row r="14" spans="1:4" ht="15">
      <c r="A14" s="68"/>
      <c r="B14" s="68"/>
      <c r="C14" s="37">
        <v>1</v>
      </c>
      <c r="D14" s="6"/>
    </row>
    <row r="15" spans="1:4" ht="15">
      <c r="A15" s="12" t="s">
        <v>7</v>
      </c>
      <c r="B15" s="16" t="s">
        <v>44</v>
      </c>
      <c r="C15" s="60">
        <v>7066</v>
      </c>
      <c r="D15" s="7"/>
    </row>
    <row r="16" spans="1:4" ht="15">
      <c r="A16" s="10" t="s">
        <v>8</v>
      </c>
      <c r="B16" s="16" t="s">
        <v>45</v>
      </c>
      <c r="C16" s="60">
        <f>C15</f>
        <v>7066</v>
      </c>
      <c r="D16" s="7"/>
    </row>
    <row r="17" spans="1:4" ht="15">
      <c r="A17" s="10" t="s">
        <v>42</v>
      </c>
      <c r="B17" s="17" t="s">
        <v>46</v>
      </c>
      <c r="C17" s="61"/>
      <c r="D17" s="7"/>
    </row>
    <row r="18" spans="1:4" ht="15">
      <c r="A18" s="12" t="s">
        <v>9</v>
      </c>
      <c r="B18" s="16" t="s">
        <v>47</v>
      </c>
      <c r="C18" s="60"/>
      <c r="D18" s="7"/>
    </row>
    <row r="19" spans="1:4" ht="15">
      <c r="A19" s="12" t="s">
        <v>10</v>
      </c>
      <c r="B19" s="16" t="s">
        <v>48</v>
      </c>
      <c r="C19" s="60">
        <v>329</v>
      </c>
      <c r="D19" s="7"/>
    </row>
    <row r="20" ht="15">
      <c r="B20" s="36"/>
    </row>
    <row r="21" spans="1:4" ht="15">
      <c r="A21" s="67" t="s">
        <v>11</v>
      </c>
      <c r="B21" s="67"/>
      <c r="C21" s="67"/>
      <c r="D21" s="67"/>
    </row>
    <row r="22" spans="2:4" ht="15">
      <c r="B22" s="36"/>
      <c r="D22" s="25" t="s">
        <v>12</v>
      </c>
    </row>
    <row r="23" spans="1:5" ht="15">
      <c r="A23" s="68" t="s">
        <v>13</v>
      </c>
      <c r="B23" s="70" t="s">
        <v>41</v>
      </c>
      <c r="C23" s="38" t="s">
        <v>14</v>
      </c>
      <c r="D23" s="9" t="s">
        <v>15</v>
      </c>
      <c r="E23" s="21"/>
    </row>
    <row r="24" spans="1:4" ht="15">
      <c r="A24" s="68"/>
      <c r="B24" s="71"/>
      <c r="C24" s="4">
        <v>1</v>
      </c>
      <c r="D24" s="4">
        <v>2</v>
      </c>
    </row>
    <row r="25" spans="1:7" ht="15">
      <c r="A25" s="38" t="s">
        <v>16</v>
      </c>
      <c r="B25" s="18" t="s">
        <v>49</v>
      </c>
      <c r="C25" s="60">
        <f>SUM(C26:C27)</f>
        <v>918382.3600000001</v>
      </c>
      <c r="D25" s="60">
        <f>SUM(D26:D27)</f>
        <v>216342.84000000003</v>
      </c>
      <c r="E25" s="21"/>
      <c r="F25" s="21"/>
      <c r="G25" s="21"/>
    </row>
    <row r="26" spans="1:7" ht="15">
      <c r="A26" s="12" t="s">
        <v>17</v>
      </c>
      <c r="B26" s="19" t="s">
        <v>50</v>
      </c>
      <c r="C26" s="60">
        <v>918382.3600000001</v>
      </c>
      <c r="D26" s="60">
        <f>'Форма № 2 (табл. 3) 2016г '!C7</f>
        <v>216342.84000000003</v>
      </c>
      <c r="E26" s="21">
        <f>C26-D26</f>
        <v>702039.52</v>
      </c>
      <c r="F26" s="21"/>
      <c r="G26" s="21"/>
    </row>
    <row r="27" spans="1:7" ht="15">
      <c r="A27" s="12" t="s">
        <v>18</v>
      </c>
      <c r="B27" s="19" t="s">
        <v>51</v>
      </c>
      <c r="C27" s="60"/>
      <c r="D27" s="60"/>
      <c r="E27" s="21"/>
      <c r="F27" s="21"/>
      <c r="G27" s="21"/>
    </row>
    <row r="28" spans="1:6" ht="30">
      <c r="A28" s="34" t="s">
        <v>43</v>
      </c>
      <c r="B28" s="20" t="s">
        <v>52</v>
      </c>
      <c r="C28" s="60"/>
      <c r="D28" s="60"/>
      <c r="F28" s="35"/>
    </row>
    <row r="29" spans="1:4" ht="15">
      <c r="A29" s="34" t="s">
        <v>19</v>
      </c>
      <c r="B29" s="19" t="s">
        <v>53</v>
      </c>
      <c r="C29" s="60"/>
      <c r="D29" s="60"/>
    </row>
    <row r="30" spans="1:4" ht="15">
      <c r="A30" s="34" t="s">
        <v>20</v>
      </c>
      <c r="B30" s="19" t="s">
        <v>54</v>
      </c>
      <c r="C30" s="60"/>
      <c r="D30" s="60"/>
    </row>
    <row r="31" spans="1:4" ht="15">
      <c r="A31" s="12" t="s">
        <v>21</v>
      </c>
      <c r="B31" s="19" t="s">
        <v>55</v>
      </c>
      <c r="C31" s="60"/>
      <c r="D31" s="60"/>
    </row>
    <row r="32" spans="1:4" ht="15">
      <c r="A32" s="13" t="s">
        <v>22</v>
      </c>
      <c r="B32" s="19" t="s">
        <v>56</v>
      </c>
      <c r="C32" s="60"/>
      <c r="D32" s="60"/>
    </row>
    <row r="33" spans="1:4" ht="15">
      <c r="A33" s="13" t="s">
        <v>23</v>
      </c>
      <c r="B33" s="19" t="s">
        <v>57</v>
      </c>
      <c r="C33" s="60"/>
      <c r="D33" s="60"/>
    </row>
    <row r="34" spans="1:4" ht="15">
      <c r="A34" s="13" t="s">
        <v>24</v>
      </c>
      <c r="B34" s="19" t="s">
        <v>58</v>
      </c>
      <c r="C34" s="60"/>
      <c r="D34" s="60"/>
    </row>
    <row r="35" spans="1:4" ht="15">
      <c r="A35" s="14" t="s">
        <v>25</v>
      </c>
      <c r="B35" s="19" t="s">
        <v>59</v>
      </c>
      <c r="C35" s="60"/>
      <c r="D35" s="60"/>
    </row>
    <row r="36" spans="1:4" ht="15">
      <c r="A36" s="14" t="s">
        <v>26</v>
      </c>
      <c r="B36" s="19" t="s">
        <v>60</v>
      </c>
      <c r="C36" s="60"/>
      <c r="D36" s="60"/>
    </row>
    <row r="37" spans="1:4" ht="15">
      <c r="A37" s="13" t="s">
        <v>27</v>
      </c>
      <c r="B37" s="19" t="s">
        <v>61</v>
      </c>
      <c r="C37" s="60"/>
      <c r="D37" s="60"/>
    </row>
    <row r="38" spans="1:4" ht="15">
      <c r="A38" s="13" t="s">
        <v>28</v>
      </c>
      <c r="B38" s="19" t="s">
        <v>62</v>
      </c>
      <c r="C38" s="60"/>
      <c r="D38" s="60"/>
    </row>
    <row r="39" spans="1:4" ht="15">
      <c r="A39" s="14" t="s">
        <v>29</v>
      </c>
      <c r="B39" s="19" t="s">
        <v>63</v>
      </c>
      <c r="C39" s="60"/>
      <c r="D39" s="60"/>
    </row>
    <row r="40" spans="1:4" ht="15">
      <c r="A40" s="13" t="s">
        <v>30</v>
      </c>
      <c r="B40" s="19" t="s">
        <v>64</v>
      </c>
      <c r="C40" s="60"/>
      <c r="D40" s="60"/>
    </row>
    <row r="41" spans="1:4" ht="15">
      <c r="A41" s="14" t="s">
        <v>31</v>
      </c>
      <c r="B41" s="19" t="s">
        <v>65</v>
      </c>
      <c r="C41" s="60"/>
      <c r="D41" s="60"/>
    </row>
    <row r="42" spans="1:4" ht="15">
      <c r="A42" s="14" t="s">
        <v>32</v>
      </c>
      <c r="B42" s="19" t="s">
        <v>66</v>
      </c>
      <c r="C42" s="60"/>
      <c r="D42" s="60"/>
    </row>
    <row r="43" spans="1:4" ht="15">
      <c r="A43" s="13" t="s">
        <v>33</v>
      </c>
      <c r="B43" s="19" t="s">
        <v>67</v>
      </c>
      <c r="C43" s="60"/>
      <c r="D43" s="60"/>
    </row>
    <row r="44" spans="1:5" ht="15">
      <c r="A44" s="12" t="s">
        <v>34</v>
      </c>
      <c r="B44" s="19" t="s">
        <v>68</v>
      </c>
      <c r="C44" s="60"/>
      <c r="D44" s="60"/>
      <c r="E44" s="2">
        <f>C46*28%</f>
        <v>918382.3600000001</v>
      </c>
    </row>
    <row r="45" spans="1:4" ht="15">
      <c r="A45" s="12" t="s">
        <v>35</v>
      </c>
      <c r="B45" s="19" t="s">
        <v>69</v>
      </c>
      <c r="C45" s="60"/>
      <c r="D45" s="60"/>
    </row>
    <row r="46" spans="1:5" ht="15">
      <c r="A46" s="15" t="s">
        <v>36</v>
      </c>
      <c r="B46" s="18" t="s">
        <v>70</v>
      </c>
      <c r="C46" s="60">
        <v>3279937</v>
      </c>
      <c r="D46" s="60">
        <f>'Форма № 2 (табл. 3) 2016г '!C27</f>
        <v>772653</v>
      </c>
      <c r="E46" s="2">
        <f>D46*28%</f>
        <v>216342.84000000003</v>
      </c>
    </row>
    <row r="47" spans="1:4" ht="30">
      <c r="A47" s="34" t="s">
        <v>37</v>
      </c>
      <c r="B47" s="18" t="s">
        <v>71</v>
      </c>
      <c r="C47" s="60">
        <f>428470+47786+3302</f>
        <v>479558</v>
      </c>
      <c r="D47" s="60">
        <f>'Форма № 2 (табл. 3) 2016г '!C28</f>
        <v>186548</v>
      </c>
    </row>
    <row r="48" spans="1:6" ht="15">
      <c r="A48" s="15" t="s">
        <v>38</v>
      </c>
      <c r="B48" s="18" t="s">
        <v>72</v>
      </c>
      <c r="C48" s="60">
        <f>C46+C47</f>
        <v>3759495</v>
      </c>
      <c r="D48" s="60">
        <f>D46+D47</f>
        <v>959201</v>
      </c>
      <c r="E48" s="21"/>
      <c r="F48" s="21"/>
    </row>
    <row r="49" spans="1:7" ht="15">
      <c r="A49" s="15" t="s">
        <v>39</v>
      </c>
      <c r="B49" s="18" t="s">
        <v>73</v>
      </c>
      <c r="C49" s="64">
        <f>C48-D48</f>
        <v>2800294</v>
      </c>
      <c r="D49" s="65"/>
      <c r="F49" s="21"/>
      <c r="G49" s="22"/>
    </row>
    <row r="52" ht="15">
      <c r="C52" s="22">
        <f>2800294-C49</f>
        <v>0</v>
      </c>
    </row>
    <row r="53" spans="1:4" ht="15.75">
      <c r="A53" s="1"/>
      <c r="B53" s="1"/>
      <c r="D53" s="3"/>
    </row>
    <row r="54" spans="1:4" ht="15.75">
      <c r="A54" s="1"/>
      <c r="B54" s="1"/>
      <c r="C54" s="1"/>
      <c r="D54" s="1"/>
    </row>
  </sheetData>
  <sheetProtection/>
  <mergeCells count="14">
    <mergeCell ref="C49:D49"/>
    <mergeCell ref="A9:D9"/>
    <mergeCell ref="A11:D11"/>
    <mergeCell ref="A13:A14"/>
    <mergeCell ref="B13:B14"/>
    <mergeCell ref="A21:D21"/>
    <mergeCell ref="A23:A24"/>
    <mergeCell ref="B23:B24"/>
    <mergeCell ref="A8:D8"/>
    <mergeCell ref="A2:D2"/>
    <mergeCell ref="A3:D3"/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65"/>
  <sheetViews>
    <sheetView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E25" sqref="E25:M28"/>
    </sheetView>
  </sheetViews>
  <sheetFormatPr defaultColWidth="9.140625" defaultRowHeight="15"/>
  <cols>
    <col min="1" max="1" width="45.140625" style="0" bestFit="1" customWidth="1"/>
    <col min="3" max="3" width="12.7109375" style="0" bestFit="1" customWidth="1"/>
    <col min="4" max="4" width="13.7109375" style="0" customWidth="1"/>
    <col min="5" max="5" width="14.28125" style="0" customWidth="1"/>
    <col min="6" max="13" width="13.7109375" style="0" customWidth="1"/>
    <col min="14" max="14" width="14.00390625" style="0" bestFit="1" customWidth="1"/>
    <col min="15" max="15" width="17.28125" style="0" customWidth="1"/>
    <col min="16" max="16" width="16.140625" style="0" customWidth="1"/>
    <col min="17" max="17" width="14.00390625" style="0" customWidth="1"/>
    <col min="18" max="18" width="11.57421875" style="0" customWidth="1"/>
    <col min="19" max="19" width="13.28125" style="0" customWidth="1"/>
    <col min="20" max="20" width="12.00390625" style="0" customWidth="1"/>
    <col min="21" max="21" width="16.7109375" style="0" customWidth="1"/>
    <col min="22" max="22" width="13.7109375" style="0" customWidth="1"/>
    <col min="23" max="23" width="13.28125" style="0" customWidth="1"/>
    <col min="24" max="24" width="12.140625" style="0" bestFit="1" customWidth="1"/>
  </cols>
  <sheetData>
    <row r="1" spans="1:43" s="2" customFormat="1" ht="15.75">
      <c r="A1" s="72" t="s">
        <v>74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43">
        <v>2016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s="2" customFormat="1" ht="15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26" t="s">
        <v>12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s="2" customFormat="1" ht="15">
      <c r="A3" s="69" t="s">
        <v>13</v>
      </c>
      <c r="B3" s="69" t="s">
        <v>41</v>
      </c>
      <c r="C3" s="69" t="s">
        <v>75</v>
      </c>
      <c r="D3" s="73" t="s">
        <v>76</v>
      </c>
      <c r="E3" s="73"/>
      <c r="F3" s="73"/>
      <c r="G3" s="73"/>
      <c r="H3" s="73"/>
      <c r="I3" s="73"/>
      <c r="J3" s="73"/>
      <c r="K3" s="73"/>
      <c r="L3" s="73"/>
      <c r="M3" s="74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s="2" customFormat="1" ht="135">
      <c r="A4" s="69"/>
      <c r="B4" s="69"/>
      <c r="C4" s="69"/>
      <c r="D4" s="32" t="s">
        <v>79</v>
      </c>
      <c r="E4" s="32" t="s">
        <v>80</v>
      </c>
      <c r="F4" s="32" t="s">
        <v>81</v>
      </c>
      <c r="G4" s="32" t="s">
        <v>82</v>
      </c>
      <c r="H4" s="32" t="s">
        <v>83</v>
      </c>
      <c r="I4" s="32" t="s">
        <v>84</v>
      </c>
      <c r="J4" s="32" t="s">
        <v>85</v>
      </c>
      <c r="K4" s="32" t="s">
        <v>86</v>
      </c>
      <c r="L4" s="33" t="s">
        <v>87</v>
      </c>
      <c r="M4" s="51" t="s">
        <v>88</v>
      </c>
      <c r="N4" s="53"/>
      <c r="O4" s="53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s="2" customFormat="1" ht="15">
      <c r="A5" s="8"/>
      <c r="B5" s="23"/>
      <c r="C5" s="11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52">
        <v>11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s="2" customFormat="1" ht="15">
      <c r="A6" s="24" t="s">
        <v>16</v>
      </c>
      <c r="B6" s="49" t="s">
        <v>49</v>
      </c>
      <c r="C6" s="27">
        <f>C7+C8</f>
        <v>216342.84000000003</v>
      </c>
      <c r="D6" s="29"/>
      <c r="E6" s="28">
        <f>SUM(E7:E8)</f>
        <v>30031.120000000003</v>
      </c>
      <c r="F6" s="28">
        <f aca="true" t="shared" si="0" ref="F6:L6">SUM(F7:F8)</f>
        <v>60863.04000000001</v>
      </c>
      <c r="G6" s="28">
        <f t="shared" si="0"/>
        <v>18563.160000000003</v>
      </c>
      <c r="H6" s="28">
        <f t="shared" si="0"/>
        <v>14570.080000000002</v>
      </c>
      <c r="I6" s="28">
        <f t="shared" si="0"/>
        <v>91365.68000000001</v>
      </c>
      <c r="J6" s="28"/>
      <c r="K6" s="28"/>
      <c r="L6" s="28">
        <f t="shared" si="0"/>
        <v>949.7600000000001</v>
      </c>
      <c r="M6" s="47"/>
      <c r="N6" s="45"/>
      <c r="O6" s="45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s="2" customFormat="1" ht="15">
      <c r="A7" s="12" t="s">
        <v>17</v>
      </c>
      <c r="B7" s="30" t="s">
        <v>50</v>
      </c>
      <c r="C7" s="27">
        <f>SUM(D7:M7)</f>
        <v>216342.84000000003</v>
      </c>
      <c r="D7" s="29"/>
      <c r="E7" s="44">
        <f>E27*28%</f>
        <v>30031.120000000003</v>
      </c>
      <c r="F7" s="44">
        <f>F27*28%</f>
        <v>60863.04000000001</v>
      </c>
      <c r="G7" s="44">
        <f>G27*28%</f>
        <v>18563.160000000003</v>
      </c>
      <c r="H7" s="44">
        <f>H27*28%</f>
        <v>14570.080000000002</v>
      </c>
      <c r="I7" s="44">
        <f>I27*28%</f>
        <v>91365.68000000001</v>
      </c>
      <c r="J7" s="44">
        <f>J27*28%</f>
        <v>0</v>
      </c>
      <c r="K7" s="44">
        <f>K27*28%</f>
        <v>0</v>
      </c>
      <c r="L7" s="44">
        <f>L27*28%</f>
        <v>949.7600000000001</v>
      </c>
      <c r="M7" s="47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s="2" customFormat="1" ht="15">
      <c r="A8" s="12" t="s">
        <v>18</v>
      </c>
      <c r="B8" s="30" t="s">
        <v>51</v>
      </c>
      <c r="C8" s="27">
        <f>SUM(D8:M8)</f>
        <v>0</v>
      </c>
      <c r="D8" s="29"/>
      <c r="E8" s="44"/>
      <c r="F8" s="44"/>
      <c r="G8" s="42"/>
      <c r="H8" s="44"/>
      <c r="I8" s="44"/>
      <c r="J8" s="44"/>
      <c r="K8" s="44"/>
      <c r="L8" s="44"/>
      <c r="M8" s="47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s="2" customFormat="1" ht="30">
      <c r="A9" s="34" t="s">
        <v>43</v>
      </c>
      <c r="B9" s="31" t="s">
        <v>52</v>
      </c>
      <c r="C9" s="27"/>
      <c r="D9" s="29"/>
      <c r="E9" s="28"/>
      <c r="F9" s="28"/>
      <c r="G9" s="28"/>
      <c r="H9" s="28"/>
      <c r="I9" s="28"/>
      <c r="J9" s="28"/>
      <c r="K9" s="28"/>
      <c r="L9" s="28"/>
      <c r="M9" s="47"/>
      <c r="N9" s="45"/>
      <c r="O9" s="45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s="2" customFormat="1" ht="15">
      <c r="A10" s="34" t="s">
        <v>19</v>
      </c>
      <c r="B10" s="30" t="s">
        <v>53</v>
      </c>
      <c r="C10" s="27"/>
      <c r="D10" s="29"/>
      <c r="E10" s="28"/>
      <c r="F10" s="28"/>
      <c r="G10" s="28"/>
      <c r="H10" s="28"/>
      <c r="I10" s="28"/>
      <c r="J10" s="28"/>
      <c r="K10" s="28"/>
      <c r="L10" s="28"/>
      <c r="M10" s="47"/>
      <c r="N10" s="45"/>
      <c r="O10" s="45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s="2" customFormat="1" ht="15">
      <c r="A11" s="34" t="s">
        <v>20</v>
      </c>
      <c r="B11" s="30" t="s">
        <v>54</v>
      </c>
      <c r="C11" s="27"/>
      <c r="D11" s="29"/>
      <c r="E11" s="28"/>
      <c r="F11" s="28"/>
      <c r="G11" s="28"/>
      <c r="H11" s="28"/>
      <c r="I11" s="28"/>
      <c r="J11" s="28"/>
      <c r="K11" s="28"/>
      <c r="L11" s="28"/>
      <c r="M11" s="47"/>
      <c r="N11" s="45"/>
      <c r="O11" s="4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s="2" customFormat="1" ht="15">
      <c r="A12" s="12" t="s">
        <v>21</v>
      </c>
      <c r="B12" s="30" t="s">
        <v>55</v>
      </c>
      <c r="C12" s="27"/>
      <c r="D12" s="29"/>
      <c r="E12" s="28"/>
      <c r="F12" s="28"/>
      <c r="G12" s="28"/>
      <c r="H12" s="28"/>
      <c r="I12" s="28"/>
      <c r="J12" s="28"/>
      <c r="K12" s="28"/>
      <c r="L12" s="28"/>
      <c r="M12" s="47"/>
      <c r="N12" s="45"/>
      <c r="O12" s="45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s="2" customFormat="1" ht="15">
      <c r="A13" s="13" t="s">
        <v>22</v>
      </c>
      <c r="B13" s="30" t="s">
        <v>56</v>
      </c>
      <c r="C13" s="27"/>
      <c r="D13" s="29"/>
      <c r="E13" s="28"/>
      <c r="F13" s="28"/>
      <c r="G13" s="28"/>
      <c r="H13" s="28"/>
      <c r="I13" s="28"/>
      <c r="J13" s="28"/>
      <c r="K13" s="28"/>
      <c r="L13" s="28"/>
      <c r="M13" s="47"/>
      <c r="N13" s="45"/>
      <c r="O13" s="45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s="2" customFormat="1" ht="15">
      <c r="A14" s="13" t="s">
        <v>23</v>
      </c>
      <c r="B14" s="30" t="s">
        <v>57</v>
      </c>
      <c r="C14" s="27"/>
      <c r="D14" s="29"/>
      <c r="E14" s="28"/>
      <c r="F14" s="28"/>
      <c r="G14" s="28"/>
      <c r="H14" s="28"/>
      <c r="I14" s="28"/>
      <c r="J14" s="28"/>
      <c r="K14" s="28"/>
      <c r="L14" s="28"/>
      <c r="M14" s="47"/>
      <c r="N14" s="45"/>
      <c r="O14" s="45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s="2" customFormat="1" ht="15">
      <c r="A15" s="13" t="s">
        <v>24</v>
      </c>
      <c r="B15" s="30" t="s">
        <v>58</v>
      </c>
      <c r="C15" s="27"/>
      <c r="D15" s="29"/>
      <c r="E15" s="28"/>
      <c r="F15" s="28"/>
      <c r="G15" s="28"/>
      <c r="H15" s="28"/>
      <c r="I15" s="28"/>
      <c r="J15" s="28"/>
      <c r="K15" s="28"/>
      <c r="L15" s="28"/>
      <c r="M15" s="47"/>
      <c r="N15" s="45"/>
      <c r="O15" s="45"/>
      <c r="P15" s="45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s="2" customFormat="1" ht="15">
      <c r="A16" s="14" t="s">
        <v>25</v>
      </c>
      <c r="B16" s="30" t="s">
        <v>59</v>
      </c>
      <c r="C16" s="27"/>
      <c r="D16" s="29"/>
      <c r="E16" s="28"/>
      <c r="F16" s="28"/>
      <c r="G16" s="28"/>
      <c r="H16" s="28"/>
      <c r="I16" s="28"/>
      <c r="J16" s="28"/>
      <c r="K16" s="28"/>
      <c r="L16" s="28"/>
      <c r="M16" s="47"/>
      <c r="N16" s="45"/>
      <c r="O16" s="45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s="2" customFormat="1" ht="15">
      <c r="A17" s="14" t="s">
        <v>26</v>
      </c>
      <c r="B17" s="30" t="s">
        <v>60</v>
      </c>
      <c r="C17" s="27"/>
      <c r="D17" s="29"/>
      <c r="E17" s="28"/>
      <c r="F17" s="28"/>
      <c r="G17" s="28"/>
      <c r="H17" s="28"/>
      <c r="I17" s="28"/>
      <c r="J17" s="28"/>
      <c r="K17" s="28"/>
      <c r="L17" s="28"/>
      <c r="M17" s="47"/>
      <c r="N17" s="45"/>
      <c r="O17" s="45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s="2" customFormat="1" ht="15">
      <c r="A18" s="13" t="s">
        <v>27</v>
      </c>
      <c r="B18" s="30" t="s">
        <v>61</v>
      </c>
      <c r="C18" s="27"/>
      <c r="D18" s="29"/>
      <c r="E18" s="28"/>
      <c r="F18" s="28"/>
      <c r="G18" s="28"/>
      <c r="H18" s="28"/>
      <c r="I18" s="28"/>
      <c r="J18" s="28"/>
      <c r="K18" s="28"/>
      <c r="L18" s="28"/>
      <c r="M18" s="47"/>
      <c r="N18" s="45"/>
      <c r="O18" s="4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s="2" customFormat="1" ht="15">
      <c r="A19" s="13" t="s">
        <v>77</v>
      </c>
      <c r="B19" s="30" t="s">
        <v>62</v>
      </c>
      <c r="C19" s="27"/>
      <c r="D19" s="29"/>
      <c r="E19" s="28"/>
      <c r="F19" s="28"/>
      <c r="G19" s="28"/>
      <c r="H19" s="28"/>
      <c r="I19" s="28"/>
      <c r="J19" s="28"/>
      <c r="K19" s="28"/>
      <c r="L19" s="28"/>
      <c r="M19" s="47"/>
      <c r="N19" s="45"/>
      <c r="O19" s="45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s="2" customFormat="1" ht="15">
      <c r="A20" s="14" t="s">
        <v>29</v>
      </c>
      <c r="B20" s="30" t="s">
        <v>63</v>
      </c>
      <c r="C20" s="27"/>
      <c r="D20" s="29"/>
      <c r="E20" s="28"/>
      <c r="F20" s="28"/>
      <c r="G20" s="28"/>
      <c r="H20" s="28"/>
      <c r="I20" s="28"/>
      <c r="J20" s="28"/>
      <c r="K20" s="28"/>
      <c r="L20" s="28"/>
      <c r="M20" s="47"/>
      <c r="N20" s="45"/>
      <c r="O20" s="45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s="2" customFormat="1" ht="15">
      <c r="A21" s="13" t="s">
        <v>30</v>
      </c>
      <c r="B21" s="30" t="s">
        <v>64</v>
      </c>
      <c r="C21" s="27"/>
      <c r="D21" s="29"/>
      <c r="E21" s="28"/>
      <c r="F21" s="28"/>
      <c r="G21" s="28"/>
      <c r="H21" s="28"/>
      <c r="I21" s="28"/>
      <c r="J21" s="28"/>
      <c r="K21" s="28"/>
      <c r="L21" s="28"/>
      <c r="M21" s="47"/>
      <c r="N21" s="45"/>
      <c r="O21" s="45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s="2" customFormat="1" ht="15">
      <c r="A22" s="14" t="s">
        <v>31</v>
      </c>
      <c r="B22" s="30" t="s">
        <v>65</v>
      </c>
      <c r="C22" s="27"/>
      <c r="D22" s="29"/>
      <c r="E22" s="28"/>
      <c r="F22" s="28"/>
      <c r="G22" s="28"/>
      <c r="H22" s="28"/>
      <c r="I22" s="28"/>
      <c r="J22" s="28"/>
      <c r="K22" s="28"/>
      <c r="L22" s="28"/>
      <c r="M22" s="47"/>
      <c r="N22" s="45"/>
      <c r="O22" s="45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s="2" customFormat="1" ht="15">
      <c r="A23" s="14" t="s">
        <v>32</v>
      </c>
      <c r="B23" s="30" t="s">
        <v>66</v>
      </c>
      <c r="C23" s="27"/>
      <c r="D23" s="29"/>
      <c r="E23" s="28"/>
      <c r="F23" s="28"/>
      <c r="G23" s="28"/>
      <c r="H23" s="28"/>
      <c r="I23" s="28"/>
      <c r="J23" s="28"/>
      <c r="K23" s="28"/>
      <c r="L23" s="28"/>
      <c r="M23" s="47"/>
      <c r="N23" s="45"/>
      <c r="O23" s="45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s="2" customFormat="1" ht="15">
      <c r="A24" s="13" t="s">
        <v>33</v>
      </c>
      <c r="B24" s="30" t="s">
        <v>67</v>
      </c>
      <c r="C24" s="27"/>
      <c r="D24" s="29"/>
      <c r="E24" s="28"/>
      <c r="F24" s="28"/>
      <c r="G24" s="28"/>
      <c r="H24" s="28"/>
      <c r="I24" s="28"/>
      <c r="J24" s="28"/>
      <c r="K24" s="28"/>
      <c r="L24" s="28"/>
      <c r="M24" s="47"/>
      <c r="N24" s="45"/>
      <c r="O24" s="45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s="2" customFormat="1" ht="15">
      <c r="A25" s="12" t="s">
        <v>34</v>
      </c>
      <c r="B25" s="30" t="s">
        <v>68</v>
      </c>
      <c r="C25" s="27"/>
      <c r="D25" s="29"/>
      <c r="E25" s="44"/>
      <c r="F25" s="44"/>
      <c r="G25" s="44"/>
      <c r="H25" s="44"/>
      <c r="I25" s="44"/>
      <c r="J25" s="44"/>
      <c r="K25" s="44"/>
      <c r="L25" s="44"/>
      <c r="M25" s="47"/>
      <c r="N25" s="45"/>
      <c r="O25" s="45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s="2" customFormat="1" ht="15">
      <c r="A26" s="12" t="s">
        <v>35</v>
      </c>
      <c r="B26" s="30" t="s">
        <v>69</v>
      </c>
      <c r="C26" s="27"/>
      <c r="D26" s="29"/>
      <c r="E26" s="44"/>
      <c r="F26" s="44"/>
      <c r="G26" s="44"/>
      <c r="H26" s="44"/>
      <c r="I26" s="44"/>
      <c r="J26" s="44"/>
      <c r="K26" s="44"/>
      <c r="L26" s="44"/>
      <c r="M26" s="47"/>
      <c r="N26" s="45"/>
      <c r="O26" s="45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s="2" customFormat="1" ht="15">
      <c r="A27" s="15" t="s">
        <v>78</v>
      </c>
      <c r="B27" s="18" t="s">
        <v>70</v>
      </c>
      <c r="C27" s="27">
        <f>E27+F27+G27+H27+I27+L27</f>
        <v>772653</v>
      </c>
      <c r="D27" s="29"/>
      <c r="E27" s="44">
        <v>107254</v>
      </c>
      <c r="F27" s="44">
        <v>217368</v>
      </c>
      <c r="G27" s="44">
        <v>66297</v>
      </c>
      <c r="H27" s="44">
        <v>52036</v>
      </c>
      <c r="I27" s="44">
        <f>(575573+32335+164745)-E27-F27-G27-H27-L27</f>
        <v>326306</v>
      </c>
      <c r="J27" s="44"/>
      <c r="K27" s="44"/>
      <c r="L27" s="44">
        <v>3392</v>
      </c>
      <c r="M27" s="47"/>
      <c r="N27" s="45"/>
      <c r="O27" s="45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s="2" customFormat="1" ht="15">
      <c r="A28" s="15" t="s">
        <v>89</v>
      </c>
      <c r="B28" s="18" t="s">
        <v>71</v>
      </c>
      <c r="C28" s="27">
        <f>SUM(D28:M28)</f>
        <v>186548</v>
      </c>
      <c r="D28" s="28"/>
      <c r="E28" s="44"/>
      <c r="F28" s="44"/>
      <c r="G28" s="44"/>
      <c r="H28" s="44"/>
      <c r="I28" s="44"/>
      <c r="J28" s="44"/>
      <c r="K28" s="44">
        <v>112110</v>
      </c>
      <c r="L28" s="44"/>
      <c r="M28" s="47">
        <v>74438</v>
      </c>
      <c r="N28" s="45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s="2" customFormat="1" ht="15">
      <c r="A29" s="9" t="s">
        <v>38</v>
      </c>
      <c r="B29" s="18" t="s">
        <v>72</v>
      </c>
      <c r="C29" s="27">
        <f>C27+C28</f>
        <v>959201</v>
      </c>
      <c r="D29" s="28"/>
      <c r="E29" s="28"/>
      <c r="F29" s="28"/>
      <c r="G29" s="28"/>
      <c r="H29" s="28"/>
      <c r="I29" s="28"/>
      <c r="J29" s="28"/>
      <c r="K29" s="28"/>
      <c r="L29" s="28"/>
      <c r="M29" s="47"/>
      <c r="N29" s="45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2:43" s="2" customFormat="1" ht="15">
      <c r="B30" s="48"/>
      <c r="N30" s="45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2:43" s="2" customFormat="1" ht="15">
      <c r="B31" s="48"/>
      <c r="N31" s="45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2:43" s="2" customFormat="1" ht="15">
      <c r="B32" s="48"/>
      <c r="N32" s="45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4:43" ht="15">
      <c r="N33" s="45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</row>
    <row r="34" spans="14:43" ht="15">
      <c r="N34" s="45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</row>
    <row r="35" spans="3:43" ht="18.75">
      <c r="C35" s="39"/>
      <c r="D35" s="40"/>
      <c r="E35" s="40"/>
      <c r="F35" s="40"/>
      <c r="G35" s="40"/>
      <c r="H35" s="39"/>
      <c r="I35" s="41"/>
      <c r="N35" s="45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</row>
    <row r="36" spans="3:43" ht="18.75">
      <c r="C36" s="39"/>
      <c r="D36" s="39"/>
      <c r="E36" s="40"/>
      <c r="F36" s="40"/>
      <c r="G36" s="40"/>
      <c r="H36" s="40"/>
      <c r="I36" s="40"/>
      <c r="N36" s="45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</row>
    <row r="37" spans="14:43" ht="15">
      <c r="N37" s="45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</row>
    <row r="38" spans="14:43" ht="15">
      <c r="N38" s="45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</row>
    <row r="39" spans="14:43" ht="15">
      <c r="N39" s="45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</row>
    <row r="40" spans="14:43" ht="15">
      <c r="N40" s="45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</row>
    <row r="41" spans="14:43" ht="15">
      <c r="N41" s="45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</row>
    <row r="42" spans="14:43" ht="15">
      <c r="N42" s="45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</row>
    <row r="43" spans="14:43" ht="15">
      <c r="N43" s="45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</row>
    <row r="44" spans="14:43" ht="15">
      <c r="N44" s="45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</row>
    <row r="45" spans="14:43" ht="15">
      <c r="N45" s="45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</row>
    <row r="46" spans="14:43" ht="15">
      <c r="N46" s="45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</row>
    <row r="47" spans="14:43" ht="15">
      <c r="N47" s="45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</row>
    <row r="48" spans="14:43" ht="15">
      <c r="N48" s="45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</row>
    <row r="49" spans="14:43" ht="15">
      <c r="N49" s="45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</row>
    <row r="50" spans="14:43" ht="15">
      <c r="N50" s="45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</row>
    <row r="51" spans="14:43" ht="15">
      <c r="N51" s="45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</row>
    <row r="52" spans="14:43" ht="15">
      <c r="N52" s="45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</row>
    <row r="53" spans="14:43" ht="15">
      <c r="N53" s="45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</row>
    <row r="54" spans="14:43" ht="15">
      <c r="N54" s="45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</row>
    <row r="55" spans="14:43" ht="15">
      <c r="N55" s="45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</row>
    <row r="56" spans="14:43" ht="15">
      <c r="N56" s="45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</row>
    <row r="57" spans="14:43" ht="15">
      <c r="N57" s="45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</row>
    <row r="58" spans="14:43" ht="15">
      <c r="N58" s="45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</row>
    <row r="59" spans="14:43" ht="15"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</row>
    <row r="60" spans="14:43" ht="15">
      <c r="N60" s="45"/>
      <c r="O60" s="45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</row>
    <row r="61" spans="14:43" ht="15">
      <c r="N61" s="45"/>
      <c r="O61" s="45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</row>
    <row r="62" spans="14:43" ht="15">
      <c r="N62" s="46"/>
      <c r="O62" s="45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</row>
    <row r="63" spans="14:43" ht="15">
      <c r="N63" s="46"/>
      <c r="O63" s="45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</row>
    <row r="64" spans="14:43" ht="15"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</row>
    <row r="65" spans="14:43" ht="15"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</row>
    <row r="66" spans="14:43" ht="15"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</row>
    <row r="67" spans="14:43" ht="15">
      <c r="N67" s="54"/>
      <c r="O67" s="45"/>
      <c r="P67" s="45"/>
      <c r="Q67" s="45"/>
      <c r="R67" s="45"/>
      <c r="S67" s="45"/>
      <c r="T67" s="45"/>
      <c r="U67" s="45"/>
      <c r="V67" s="45"/>
      <c r="W67" s="45"/>
      <c r="X67" s="55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</row>
    <row r="68" spans="14:43" ht="15"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</row>
    <row r="69" spans="14:43" ht="15"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</row>
    <row r="70" spans="14:43" ht="15"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</row>
    <row r="71" spans="14:43" ht="15"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</row>
    <row r="72" spans="14:43" ht="15"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</row>
    <row r="73" spans="14:43" ht="15"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</row>
    <row r="74" spans="14:43" ht="15"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</row>
    <row r="75" spans="14:43" ht="15"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5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</row>
    <row r="76" spans="14:43" ht="15"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</row>
    <row r="77" spans="14:43" ht="15"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</row>
    <row r="78" spans="14:43" ht="15"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</row>
    <row r="79" spans="14:43" ht="15"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</row>
    <row r="80" spans="14:43" ht="15"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</row>
    <row r="81" spans="14:43" ht="15"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</row>
    <row r="82" spans="14:43" ht="15"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5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</row>
    <row r="83" spans="14:43" ht="15"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</row>
    <row r="84" spans="14:43" ht="15"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</row>
    <row r="85" spans="14:43" ht="15"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</row>
    <row r="86" spans="14:43" ht="15"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</row>
    <row r="87" spans="14:43" ht="15"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</row>
    <row r="88" spans="14:43" ht="15"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</row>
    <row r="89" spans="14:43" ht="15"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</row>
    <row r="90" spans="14:43" ht="15"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</row>
    <row r="91" spans="14:43" ht="15"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</row>
    <row r="92" spans="14:43" ht="15"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5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</row>
    <row r="93" spans="14:43" ht="15"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</row>
    <row r="94" spans="14:43" ht="15"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</row>
    <row r="95" spans="14:43" ht="15"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5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</row>
    <row r="96" spans="14:43" ht="15"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</row>
    <row r="97" spans="14:43" ht="15"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</row>
    <row r="98" spans="14:43" ht="15"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</row>
    <row r="99" spans="14:43" ht="15"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</row>
    <row r="100" spans="14:43" ht="15"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</row>
    <row r="101" spans="14:43" ht="15"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</row>
    <row r="102" spans="14:43" ht="15"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</row>
    <row r="103" spans="14:43" ht="15"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</row>
    <row r="104" spans="14:43" ht="15"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</row>
    <row r="105" spans="14:43" ht="15"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</row>
    <row r="106" spans="14:43" ht="15"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</row>
    <row r="107" spans="14:43" ht="15"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</row>
    <row r="108" spans="14:43" ht="15"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7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</row>
    <row r="109" spans="14:43" ht="15"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</row>
    <row r="110" spans="14:43" ht="15"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</row>
    <row r="111" spans="14:43" ht="15"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</row>
    <row r="112" spans="14:43" ht="15"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</row>
    <row r="113" spans="14:43" ht="15"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</row>
    <row r="114" spans="14:43" ht="15"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</row>
    <row r="115" spans="14:43" ht="15"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</row>
    <row r="116" spans="14:43" ht="15"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</row>
    <row r="117" spans="14:43" ht="15"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</row>
    <row r="118" spans="14:43" ht="15"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</row>
    <row r="119" spans="14:43" ht="15"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</row>
    <row r="120" spans="14:43" ht="15"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</row>
    <row r="121" spans="14:43" ht="15"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7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</row>
    <row r="122" spans="14:43" ht="15"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</row>
    <row r="123" spans="14:43" ht="15"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</row>
    <row r="124" spans="14:43" ht="15"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</row>
    <row r="125" spans="14:43" ht="15"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</row>
    <row r="126" spans="14:43" ht="15"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</row>
    <row r="127" spans="14:43" ht="15"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58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</row>
    <row r="128" spans="14:43" ht="15">
      <c r="N128" s="59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</row>
    <row r="129" spans="14:43" ht="15"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</row>
    <row r="130" spans="14:43" ht="15"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</row>
    <row r="131" spans="14:43" ht="15"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</row>
    <row r="132" spans="14:43" ht="15"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</row>
    <row r="133" spans="14:43" ht="15"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</row>
    <row r="134" spans="14:43" ht="15"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</row>
    <row r="135" spans="14:43" ht="15"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</row>
    <row r="136" spans="14:43" ht="15"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</row>
    <row r="137" spans="14:43" ht="15"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</row>
    <row r="138" spans="14:43" ht="15"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</row>
    <row r="139" spans="14:43" ht="15"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</row>
    <row r="140" spans="14:43" ht="15"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</row>
    <row r="141" spans="14:43" ht="15"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</row>
    <row r="142" spans="14:43" ht="15"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</row>
    <row r="143" spans="14:43" ht="15"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</row>
    <row r="144" spans="14:43" ht="15"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</row>
    <row r="145" spans="14:43" ht="15"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</row>
    <row r="146" spans="14:43" ht="15"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</row>
    <row r="147" spans="14:43" ht="15"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</row>
    <row r="148" spans="14:43" ht="15"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</row>
    <row r="149" spans="14:43" ht="15"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</row>
    <row r="150" spans="14:43" ht="15"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</row>
    <row r="151" spans="14:43" ht="15"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</row>
    <row r="152" spans="14:43" ht="15"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</row>
    <row r="153" spans="14:43" ht="15"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</row>
    <row r="154" spans="14:43" ht="15"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</row>
    <row r="155" spans="14:43" ht="15"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</row>
    <row r="156" spans="14:43" ht="15"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</row>
    <row r="157" spans="14:43" ht="15"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</row>
    <row r="158" spans="14:43" ht="15"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</row>
    <row r="159" spans="14:43" ht="15"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</row>
    <row r="160" spans="14:43" ht="15"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</row>
    <row r="161" spans="14:43" ht="15"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</row>
    <row r="162" spans="14:43" ht="15"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</row>
    <row r="163" spans="14:43" ht="15"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</row>
    <row r="164" spans="14:43" ht="15"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</row>
    <row r="165" spans="14:43" ht="15"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</row>
  </sheetData>
  <sheetProtection/>
  <mergeCells count="5">
    <mergeCell ref="A1:L1"/>
    <mergeCell ref="A3:A4"/>
    <mergeCell ref="B3:B4"/>
    <mergeCell ref="C3:C4"/>
    <mergeCell ref="D3:M3"/>
  </mergeCells>
  <printOptions/>
  <pageMargins left="0.35" right="0.36" top="0.7480314960629921" bottom="0.34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2017-04-27T06:36:39Z</dcterms:modified>
  <cp:category/>
  <cp:version/>
  <cp:contentType/>
  <cp:contentStatus/>
</cp:coreProperties>
</file>