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8975" windowHeight="11715" activeTab="0"/>
  </bookViews>
  <sheets>
    <sheet name="Форма № 3-а" sheetId="1" r:id="rId1"/>
    <sheet name="Форма № 3-б" sheetId="2" state="hidden" r:id="rId2"/>
    <sheet name="Форма № 3-в" sheetId="3" state="hidden" r:id="rId3"/>
    <sheet name="Форма № 3-г" sheetId="4" state="hidden" r:id="rId4"/>
  </sheets>
  <externalReferences>
    <externalReference r:id="rId7"/>
  </externalReferences>
  <definedNames>
    <definedName name="Par271" localSheetId="0">'Форма № 3-а'!$A$21</definedName>
    <definedName name="Par272" localSheetId="0">'Форма № 3-а'!$A$22</definedName>
    <definedName name="Par345" localSheetId="1">'Форма № 3-б'!$B$56</definedName>
    <definedName name="Par346" localSheetId="1">'Форма № 3-б'!$B$57</definedName>
    <definedName name="Par409" localSheetId="2">'Форма № 3-в'!$B$38</definedName>
    <definedName name="Par410" localSheetId="2">'Форма № 3-в'!$B$39</definedName>
    <definedName name="Par477" localSheetId="3">'Форма № 3-г'!$B$71</definedName>
    <definedName name="Par478" localSheetId="3">'Форма № 3-г'!$B$72</definedName>
    <definedName name="_xlnm.Print_Area" localSheetId="1">'Форма № 3-б'!$A$1:$E$53</definedName>
    <definedName name="_xlnm.Print_Area" localSheetId="2">'Форма № 3-в'!$A$1:$J$35</definedName>
  </definedNames>
  <calcPr fullCalcOnLoad="1"/>
</workbook>
</file>

<file path=xl/sharedStrings.xml><?xml version="1.0" encoding="utf-8"?>
<sst xmlns="http://schemas.openxmlformats.org/spreadsheetml/2006/main" count="232" uniqueCount="120">
  <si>
    <t>Форма № 3-а</t>
  </si>
  <si>
    <t>Наименование программы</t>
  </si>
  <si>
    <t>Сроки реализации программы</t>
  </si>
  <si>
    <t xml:space="preserve">Общий объем финансирования тыс. руб., </t>
  </si>
  <si>
    <t>в том числе по основным направлениям расходования инвестиционных средств:</t>
  </si>
  <si>
    <r>
      <t>Ожидаемые конечные результаты реализации инвестиционной программы</t>
    </r>
    <r>
      <rPr>
        <sz val="11"/>
        <color indexed="8"/>
        <rFont val="Times New Roman"/>
        <family val="1"/>
      </rPr>
      <t xml:space="preserve">, </t>
    </r>
  </si>
  <si>
    <t>в том числе:</t>
  </si>
  <si>
    <t>финансово-экономический эффект</t>
  </si>
  <si>
    <t>Форма № 3-б</t>
  </si>
  <si>
    <t>№ п/п</t>
  </si>
  <si>
    <t>Наименование проекта в рамках инвестиционной программы СЕМ</t>
  </si>
  <si>
    <t xml:space="preserve">Срок реализации </t>
  </si>
  <si>
    <t>Начало (мес./год)</t>
  </si>
  <si>
    <t>Окончание (мес./год)</t>
  </si>
  <si>
    <t xml:space="preserve">всего (тыс. руб.) </t>
  </si>
  <si>
    <t>в том числе</t>
  </si>
  <si>
    <t>за счет собственных средств организации, (тыс. руб.)</t>
  </si>
  <si>
    <t>1)Капитальное строительство, в т.ч.:</t>
  </si>
  <si>
    <t>- реконструкция (модернизация);</t>
  </si>
  <si>
    <t>- новое строительство.</t>
  </si>
  <si>
    <t>2)Приобретение внеоборотных активов.</t>
  </si>
  <si>
    <t>3)Долгосрочные финансовые вложения.</t>
  </si>
  <si>
    <t>Форма № 3-в</t>
  </si>
  <si>
    <t>Срок окупаемости, лет</t>
  </si>
  <si>
    <t>Ожидаемый экономический эффект,  (тыс. руб./год)</t>
  </si>
  <si>
    <t>-за счет собственных средств организации;</t>
  </si>
  <si>
    <t>-за счет заемных средств;</t>
  </si>
  <si>
    <t>2015 г.</t>
  </si>
  <si>
    <t>2016 г.</t>
  </si>
  <si>
    <t xml:space="preserve"> - долгосрочные финансовые вложения, тыс. руб.;</t>
  </si>
  <si>
    <r>
      <t xml:space="preserve"> - прочее (</t>
    </r>
    <r>
      <rPr>
        <i/>
        <sz val="11"/>
        <color indexed="8"/>
        <rFont val="Times New Roman"/>
        <family val="1"/>
      </rPr>
      <t>например, маркетинг, консалтинг,  технические экспертизы и т.п.), тыс. руб.</t>
    </r>
  </si>
  <si>
    <t xml:space="preserve"> - капитальные вложения, тыс. руб.;</t>
  </si>
  <si>
    <t xml:space="preserve"> - научно-исследовательские и опытно-   конструкторские работы, тыс. руб.;</t>
  </si>
  <si>
    <t>повышение экологичности производства</t>
  </si>
  <si>
    <t>Поддержание конкурентоспособности порта посредством:
- восстановления и качественного улучшения технических характеристик арендованных причалов; 
- оптимизация технологических схем;
- изменения технологии перегрузки углей со снижением нагрузки на окружающую среду при увеличении объёмов перевалки;
- замены и модернизации парка перегрузочного оборудования;
- создания современных очистных сооружений для ливневых паводковых вод</t>
  </si>
  <si>
    <t>рост налоговых отчислений (как следствие увеличения грузооборота и прибыли)</t>
  </si>
  <si>
    <t>ИТОГО</t>
  </si>
  <si>
    <t>ИТОГО
в том числе:</t>
  </si>
  <si>
    <t>4)Прочее</t>
  </si>
  <si>
    <t>2015г.</t>
  </si>
  <si>
    <t>2017 г.</t>
  </si>
  <si>
    <t>(тыс. руб. с НДС)</t>
  </si>
  <si>
    <t>2016г.</t>
  </si>
  <si>
    <t>2018 г.</t>
  </si>
  <si>
    <t>Техническое перевооружение порт Посьет, в т.ч.:</t>
  </si>
  <si>
    <t>2004 г.</t>
  </si>
  <si>
    <t>2010 г.</t>
  </si>
  <si>
    <t>2008 г.</t>
  </si>
  <si>
    <t>2020 г.</t>
  </si>
  <si>
    <t>Общепортовые затраты,</t>
  </si>
  <si>
    <t>Информационные Технологии,</t>
  </si>
  <si>
    <t>Системы и средства безопасности,</t>
  </si>
  <si>
    <t>увеличение производительности погрузочно-разгрузочных работ; рост грузооборота порта; оптимизация затрат на техническое обслуживание и ремонт парка портальных кранов</t>
  </si>
  <si>
    <t>Форма № 3-г</t>
  </si>
  <si>
    <t xml:space="preserve">                       </t>
  </si>
  <si>
    <t>(тыс. руб. без НДС)</t>
  </si>
  <si>
    <t xml:space="preserve"> N п/п</t>
  </si>
  <si>
    <t xml:space="preserve">Наименование 
  проекта в   
    рамках    
инвестиционной
программы СЕМ 
 </t>
  </si>
  <si>
    <t xml:space="preserve">   Срок реализации   </t>
  </si>
  <si>
    <t xml:space="preserve">Расходы на  
реализацию  
инвестицион-
ной програм-
мы, всего   
(тыс. руб.) 
 </t>
  </si>
  <si>
    <t xml:space="preserve">Расходы на реализацию инвестиционной    
  программы в периоде t (отчетный период)  
</t>
  </si>
  <si>
    <t xml:space="preserve">Отклонение      
     фактических     
   показателей от    
      плановых       
</t>
  </si>
  <si>
    <t xml:space="preserve">  начало  (мес./год)</t>
  </si>
  <si>
    <t>окончание (мес./год)</t>
  </si>
  <si>
    <t xml:space="preserve">        факт         </t>
  </si>
  <si>
    <t xml:space="preserve">с начала  
реализации 
  проекта  
нарастающим
  итогом   
(тыс. руб.)
</t>
  </si>
  <si>
    <t xml:space="preserve">с начала  
реализации 
  проекта  
нарастающим
 итогом, % 
</t>
  </si>
  <si>
    <t>Двухэтажная гостиница с административным этажом,
в том числе:</t>
  </si>
  <si>
    <t>Подходной Канал
в том числе:</t>
  </si>
  <si>
    <t>Приобретение техники и оборудования, в том числе:</t>
  </si>
  <si>
    <t xml:space="preserve">2015 г.
  (тыс.  
  руб.)  
</t>
  </si>
  <si>
    <t xml:space="preserve">2015 г.  
    %    
</t>
  </si>
  <si>
    <t>Содержание инвестиционной программы СЕМ на 2016 г.</t>
  </si>
  <si>
    <t>Производственное строительство</t>
  </si>
  <si>
    <t>2007 г.</t>
  </si>
  <si>
    <t>Инвестиционная программа</t>
  </si>
  <si>
    <t>Непроизводственное строительство</t>
  </si>
  <si>
    <t>Поддержание существующих мощностей и техперевооружение</t>
  </si>
  <si>
    <t>Проектные работы и прочие капитальные вложения</t>
  </si>
  <si>
    <t>Производственное оборудование, не входящее в сметы строек</t>
  </si>
  <si>
    <t>2013г.</t>
  </si>
  <si>
    <t>Информационные Технологии</t>
  </si>
  <si>
    <t>2014 г.</t>
  </si>
  <si>
    <t>Пожарная сигнализация с системой оповещения в мех. мастерских</t>
  </si>
  <si>
    <t>Объект внешнего электроснабжения</t>
  </si>
  <si>
    <t>2012 г.</t>
  </si>
  <si>
    <t>Цели и задачи реализации программы*</t>
  </si>
  <si>
    <t>бюджетный эффект**</t>
  </si>
  <si>
    <t>социальный эффект***</t>
  </si>
  <si>
    <t>&lt;*&gt; В данном разделе кратко указываются основные цели и задачи инвестиционной программы, а также ее целевые индикаторы и показатели.</t>
  </si>
  <si>
    <t>&lt;**&gt; 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</si>
  <si>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&lt;***&gt; 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</si>
  <si>
    <t>Расходы на реализацию инвестиционной программы  в 2016 году**</t>
  </si>
  <si>
    <t>Расходы на реализацию инвестиционной программы, всего, (тыс. руб.)**</t>
  </si>
  <si>
    <t>за счет средств бюджетов всех уровней бюджетной системы Российской Федерации,
(тыс.руб.)***</t>
  </si>
  <si>
    <t>Техническое перевооружение порт Посьет, в т.ч.:*</t>
  </si>
  <si>
    <t>Бытовые модули*</t>
  </si>
  <si>
    <t>Приобретение техники и оборудования, в том числе*:</t>
  </si>
  <si>
    <t>Информационные Технологии*, в том числе:</t>
  </si>
  <si>
    <t>Системы и средства безопасности*, в том числе:</t>
  </si>
  <si>
    <t>&lt;*&gt; 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</si>
  <si>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&lt;**&gt; В текущих ценах.</t>
  </si>
  <si>
    <t>&lt;***&gt; 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</si>
  <si>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Сумма запланированных инвестиций в рамках реализации инвестиционной программы СЕМ на 2016 г.*</t>
  </si>
  <si>
    <t>Расходы на реализацию инвестиционной программы, всего (тыс. руб.)**</t>
  </si>
  <si>
    <t>2016 г.***</t>
  </si>
  <si>
    <t>2017 г.***</t>
  </si>
  <si>
    <t>2018 г.***</t>
  </si>
  <si>
    <t>2019 г.***</t>
  </si>
  <si>
    <t>- за счет средств бюджетов всех уровней бюджетной системы РФ**</t>
  </si>
  <si>
    <t>&lt;*&gt; Приводятся сведения на очередной период (период t). При этом последующие прогнозные 2 периода принимаются за период t+1 и период t+2.</t>
  </si>
  <si>
    <t>&lt;**&gt; 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</si>
  <si>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&lt;***&gt; В текущих ценах.</t>
  </si>
  <si>
    <t>Отчет о реализации Инвестиционной программы субъекта естественной монополии в 2015  году.*</t>
  </si>
  <si>
    <t xml:space="preserve">     план ***</t>
  </si>
  <si>
    <t xml:space="preserve"> за счет средств бюджетов всех уровней бюджетной системы РФ**</t>
  </si>
  <si>
    <t>&lt;*&gt; Приводятся сведения на очередной период (период t).</t>
  </si>
  <si>
    <t>Инвестиционная программа СЕМ на период 2017 г.</t>
  </si>
  <si>
    <t>Инвестиционная программа АО "Торговый порт Посьет" на 2017 г.</t>
  </si>
  <si>
    <t>2017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</si>
</sst>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_-* #,##0_р_._-;\-* #,##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top" wrapText="1" indent="2"/>
    </xf>
    <xf numFmtId="0" fontId="47" fillId="0" borderId="0" xfId="0" applyFont="1" applyBorder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172" fontId="47" fillId="0" borderId="10" xfId="0" applyNumberFormat="1" applyFont="1" applyBorder="1" applyAlignment="1">
      <alignment wrapText="1"/>
    </xf>
    <xf numFmtId="173" fontId="47" fillId="0" borderId="10" xfId="59" applyNumberFormat="1" applyFont="1" applyBorder="1" applyAlignment="1">
      <alignment wrapText="1"/>
    </xf>
    <xf numFmtId="173" fontId="3" fillId="0" borderId="10" xfId="59" applyNumberFormat="1" applyFont="1" applyBorder="1" applyAlignment="1">
      <alignment wrapText="1"/>
    </xf>
    <xf numFmtId="173" fontId="47" fillId="0" borderId="0" xfId="0" applyNumberFormat="1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wrapText="1"/>
    </xf>
    <xf numFmtId="17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 quotePrefix="1">
      <alignment wrapText="1"/>
    </xf>
    <xf numFmtId="0" fontId="47" fillId="0" borderId="10" xfId="0" applyFont="1" applyBorder="1" applyAlignment="1" quotePrefix="1">
      <alignment vertical="top" wrapText="1"/>
    </xf>
    <xf numFmtId="0" fontId="47" fillId="0" borderId="10" xfId="0" applyFont="1" applyFill="1" applyBorder="1" applyAlignment="1" quotePrefix="1">
      <alignment wrapText="1"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 quotePrefix="1">
      <alignment vertical="top" wrapText="1"/>
    </xf>
    <xf numFmtId="0" fontId="48" fillId="0" borderId="10" xfId="0" applyFont="1" applyFill="1" applyBorder="1" applyAlignment="1">
      <alignment wrapText="1"/>
    </xf>
    <xf numFmtId="173" fontId="47" fillId="0" borderId="10" xfId="0" applyNumberFormat="1" applyFont="1" applyBorder="1" applyAlignment="1">
      <alignment wrapText="1"/>
    </xf>
    <xf numFmtId="0" fontId="47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173" fontId="48" fillId="0" borderId="10" xfId="0" applyNumberFormat="1" applyFont="1" applyBorder="1" applyAlignment="1">
      <alignment/>
    </xf>
    <xf numFmtId="173" fontId="48" fillId="0" borderId="10" xfId="59" applyNumberFormat="1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173" fontId="47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73" fontId="47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wrapText="1"/>
    </xf>
    <xf numFmtId="3" fontId="47" fillId="0" borderId="10" xfId="59" applyNumberFormat="1" applyFont="1" applyBorder="1" applyAlignment="1">
      <alignment wrapText="1"/>
    </xf>
    <xf numFmtId="3" fontId="47" fillId="0" borderId="10" xfId="0" applyNumberFormat="1" applyFont="1" applyBorder="1" applyAlignment="1">
      <alignment wrapText="1"/>
    </xf>
    <xf numFmtId="0" fontId="38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47" fillId="0" borderId="11" xfId="0" applyFont="1" applyBorder="1" applyAlignment="1">
      <alignment horizontal="center" wrapText="1"/>
    </xf>
    <xf numFmtId="0" fontId="5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53" fillId="0" borderId="10" xfId="0" applyFont="1" applyBorder="1" applyAlignment="1" quotePrefix="1">
      <alignment vertical="top" wrapText="1"/>
    </xf>
    <xf numFmtId="0" fontId="50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wrapText="1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5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0" xfId="42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&#1055;%20&#1055;&#1086;&#1089;&#1100;&#1077;&#1090;%20&#1048;&#1055;%202016%20&#1092;&#1086;&#1088;&#1084;&#1072;%203-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4">
          <cell r="G54">
            <v>261089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8.8515625" style="1" customWidth="1"/>
    <col min="2" max="2" width="38.28125" style="1" customWidth="1"/>
    <col min="3" max="16384" width="9.140625" style="1" customWidth="1"/>
  </cols>
  <sheetData>
    <row r="1" ht="15">
      <c r="B1" s="2" t="s">
        <v>0</v>
      </c>
    </row>
    <row r="3" spans="1:2" ht="15.75">
      <c r="A3" s="68" t="s">
        <v>117</v>
      </c>
      <c r="B3" s="69"/>
    </row>
    <row r="4" ht="15">
      <c r="A4" s="3"/>
    </row>
    <row r="5" spans="1:2" ht="30">
      <c r="A5" s="4" t="s">
        <v>1</v>
      </c>
      <c r="B5" s="5" t="s">
        <v>118</v>
      </c>
    </row>
    <row r="6" spans="1:7" ht="196.5" customHeight="1">
      <c r="A6" s="4" t="s">
        <v>86</v>
      </c>
      <c r="B6" s="5" t="s">
        <v>34</v>
      </c>
      <c r="C6" s="26"/>
      <c r="D6" s="26"/>
      <c r="E6" s="26"/>
      <c r="F6" s="26"/>
      <c r="G6" s="26"/>
    </row>
    <row r="7" spans="1:2" ht="15" customHeight="1">
      <c r="A7" s="4" t="s">
        <v>2</v>
      </c>
      <c r="B7" s="28" t="s">
        <v>119</v>
      </c>
    </row>
    <row r="8" spans="1:2" ht="15">
      <c r="A8" s="4" t="s">
        <v>3</v>
      </c>
      <c r="B8" s="29">
        <f>B9</f>
        <v>261089</v>
      </c>
    </row>
    <row r="9" spans="1:2" ht="30">
      <c r="A9" s="6" t="s">
        <v>4</v>
      </c>
      <c r="B9" s="101">
        <f>B10+B11+B12+B13</f>
        <v>261089</v>
      </c>
    </row>
    <row r="10" spans="1:2" ht="30">
      <c r="A10" s="7" t="s">
        <v>32</v>
      </c>
      <c r="B10" s="30"/>
    </row>
    <row r="11" spans="1:2" ht="15">
      <c r="A11" s="7" t="s">
        <v>31</v>
      </c>
      <c r="B11" s="29">
        <f>'[1]Лист1'!$G$54</f>
        <v>261089</v>
      </c>
    </row>
    <row r="12" spans="1:2" ht="19.5" customHeight="1">
      <c r="A12" s="7" t="s">
        <v>29</v>
      </c>
      <c r="B12" s="30"/>
    </row>
    <row r="13" spans="1:2" ht="30.75" customHeight="1">
      <c r="A13" s="7" t="s">
        <v>30</v>
      </c>
      <c r="B13" s="30"/>
    </row>
    <row r="14" spans="1:2" ht="29.25">
      <c r="A14" s="4" t="s">
        <v>5</v>
      </c>
      <c r="B14" s="30"/>
    </row>
    <row r="15" spans="1:2" ht="15">
      <c r="A15" s="6" t="s">
        <v>6</v>
      </c>
      <c r="B15" s="30"/>
    </row>
    <row r="16" spans="1:2" ht="75">
      <c r="A16" s="6" t="s">
        <v>7</v>
      </c>
      <c r="B16" s="5" t="s">
        <v>52</v>
      </c>
    </row>
    <row r="17" spans="1:2" ht="45">
      <c r="A17" s="6" t="s">
        <v>87</v>
      </c>
      <c r="B17" s="5" t="s">
        <v>35</v>
      </c>
    </row>
    <row r="18" spans="1:2" ht="15">
      <c r="A18" s="6" t="s">
        <v>88</v>
      </c>
      <c r="B18" s="5" t="s">
        <v>33</v>
      </c>
    </row>
    <row r="20" spans="1:2" ht="31.5" customHeight="1">
      <c r="A20" s="70" t="s">
        <v>89</v>
      </c>
      <c r="B20" s="70"/>
    </row>
    <row r="21" spans="1:2" ht="66.75" customHeight="1">
      <c r="A21" s="70" t="s">
        <v>90</v>
      </c>
      <c r="B21" s="70"/>
    </row>
    <row r="22" spans="1:2" ht="76.5" customHeight="1">
      <c r="A22" s="70" t="s">
        <v>91</v>
      </c>
      <c r="B22" s="70"/>
    </row>
  </sheetData>
  <sheetProtection/>
  <mergeCells count="4">
    <mergeCell ref="A3:B3"/>
    <mergeCell ref="A20:B20"/>
    <mergeCell ref="A21:B21"/>
    <mergeCell ref="A22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80" zoomScaleNormal="80" zoomScalePageLayoutView="0" workbookViewId="0" topLeftCell="A1">
      <pane ySplit="7" topLeftCell="A41" activePane="bottomLeft" state="frozen"/>
      <selection pane="topLeft" activeCell="B19" sqref="B19"/>
      <selection pane="bottomLeft" activeCell="B56" sqref="B56:H56"/>
    </sheetView>
  </sheetViews>
  <sheetFormatPr defaultColWidth="9.140625" defaultRowHeight="15"/>
  <cols>
    <col min="1" max="1" width="4.7109375" style="1" customWidth="1"/>
    <col min="2" max="2" width="35.57421875" style="1" customWidth="1"/>
    <col min="3" max="4" width="15.8515625" style="1" customWidth="1"/>
    <col min="5" max="5" width="19.57421875" style="1" customWidth="1"/>
    <col min="6" max="8" width="15.8515625" style="1" customWidth="1"/>
    <col min="9" max="9" width="16.421875" style="1" customWidth="1"/>
    <col min="10" max="10" width="10.57421875" style="1" bestFit="1" customWidth="1"/>
    <col min="11" max="16384" width="9.140625" style="1" customWidth="1"/>
  </cols>
  <sheetData>
    <row r="1" ht="15">
      <c r="H1" s="2" t="s">
        <v>8</v>
      </c>
    </row>
    <row r="3" spans="1:8" ht="15.75">
      <c r="A3" s="68" t="s">
        <v>72</v>
      </c>
      <c r="B3" s="68"/>
      <c r="C3" s="68"/>
      <c r="D3" s="68"/>
      <c r="E3" s="68"/>
      <c r="F3" s="38"/>
      <c r="G3" s="38"/>
      <c r="H3" s="38"/>
    </row>
    <row r="4" ht="15">
      <c r="H4" s="67" t="s">
        <v>55</v>
      </c>
    </row>
    <row r="5" spans="1:8" ht="32.25" customHeight="1">
      <c r="A5" s="71" t="s">
        <v>9</v>
      </c>
      <c r="B5" s="71" t="s">
        <v>10</v>
      </c>
      <c r="C5" s="71" t="s">
        <v>11</v>
      </c>
      <c r="D5" s="71"/>
      <c r="E5" s="71" t="s">
        <v>93</v>
      </c>
      <c r="F5" s="71" t="s">
        <v>92</v>
      </c>
      <c r="G5" s="71"/>
      <c r="H5" s="71"/>
    </row>
    <row r="6" spans="1:8" ht="13.5" customHeight="1">
      <c r="A6" s="71"/>
      <c r="B6" s="71"/>
      <c r="C6" s="71" t="s">
        <v>12</v>
      </c>
      <c r="D6" s="71" t="s">
        <v>13</v>
      </c>
      <c r="E6" s="71"/>
      <c r="F6" s="71" t="s">
        <v>14</v>
      </c>
      <c r="G6" s="71" t="s">
        <v>15</v>
      </c>
      <c r="H6" s="71"/>
    </row>
    <row r="7" spans="1:8" ht="128.25">
      <c r="A7" s="71"/>
      <c r="B7" s="71"/>
      <c r="C7" s="71"/>
      <c r="D7" s="71"/>
      <c r="E7" s="71"/>
      <c r="F7" s="71"/>
      <c r="G7" s="39" t="s">
        <v>16</v>
      </c>
      <c r="H7" s="39" t="s">
        <v>94</v>
      </c>
    </row>
    <row r="8" spans="1:8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ht="18" customHeight="1">
      <c r="A9" s="72">
        <v>1</v>
      </c>
      <c r="B9" s="56" t="s">
        <v>73</v>
      </c>
      <c r="C9" s="10"/>
      <c r="D9" s="10"/>
      <c r="E9" s="10"/>
      <c r="F9" s="10"/>
      <c r="G9" s="10"/>
      <c r="H9" s="10"/>
    </row>
    <row r="10" spans="1:8" ht="19.5" customHeight="1">
      <c r="A10" s="73"/>
      <c r="B10" s="55" t="s">
        <v>75</v>
      </c>
      <c r="C10" s="10"/>
      <c r="D10" s="10"/>
      <c r="E10" s="10"/>
      <c r="F10" s="10"/>
      <c r="G10" s="10"/>
      <c r="H10" s="10"/>
    </row>
    <row r="11" spans="1:11" ht="43.5" customHeight="1">
      <c r="A11" s="73"/>
      <c r="B11" s="4" t="s">
        <v>95</v>
      </c>
      <c r="C11" s="11" t="s">
        <v>74</v>
      </c>
      <c r="D11" s="42" t="s">
        <v>43</v>
      </c>
      <c r="E11" s="12">
        <f>E13</f>
        <v>117286</v>
      </c>
      <c r="F11" s="12">
        <f>F13</f>
        <v>117286</v>
      </c>
      <c r="G11" s="12">
        <f>G13</f>
        <v>117286</v>
      </c>
      <c r="H11" s="12"/>
      <c r="I11" s="14"/>
      <c r="J11" s="14"/>
      <c r="K11" s="14"/>
    </row>
    <row r="12" spans="1:10" ht="18" customHeight="1">
      <c r="A12" s="73"/>
      <c r="B12" s="6" t="s">
        <v>17</v>
      </c>
      <c r="C12" s="11"/>
      <c r="D12" s="11"/>
      <c r="E12" s="12">
        <f>E13+E14</f>
        <v>117286</v>
      </c>
      <c r="F12" s="12">
        <f>F13+F14</f>
        <v>117286</v>
      </c>
      <c r="G12" s="12">
        <f>G13+G14</f>
        <v>117286</v>
      </c>
      <c r="H12" s="12">
        <f>H13+H14</f>
        <v>0</v>
      </c>
      <c r="J12" s="14"/>
    </row>
    <row r="13" spans="1:10" ht="19.5" customHeight="1">
      <c r="A13" s="73"/>
      <c r="B13" s="6" t="s">
        <v>18</v>
      </c>
      <c r="C13" s="11"/>
      <c r="D13" s="11"/>
      <c r="E13" s="12">
        <f>F13</f>
        <v>117286</v>
      </c>
      <c r="F13" s="34">
        <f>G13</f>
        <v>117286</v>
      </c>
      <c r="G13" s="41">
        <v>117286</v>
      </c>
      <c r="H13" s="12"/>
      <c r="J13" s="14"/>
    </row>
    <row r="14" spans="1:10" ht="15">
      <c r="A14" s="73"/>
      <c r="B14" s="6" t="s">
        <v>19</v>
      </c>
      <c r="C14" s="11"/>
      <c r="D14" s="11"/>
      <c r="E14" s="12"/>
      <c r="F14" s="12"/>
      <c r="G14" s="12"/>
      <c r="H14" s="12"/>
      <c r="J14" s="14"/>
    </row>
    <row r="15" spans="1:10" ht="30" customHeight="1">
      <c r="A15" s="73"/>
      <c r="B15" s="6" t="s">
        <v>20</v>
      </c>
      <c r="C15" s="11"/>
      <c r="D15" s="11"/>
      <c r="E15" s="12"/>
      <c r="F15" s="12"/>
      <c r="G15" s="12"/>
      <c r="H15" s="12"/>
      <c r="J15" s="14"/>
    </row>
    <row r="16" spans="1:10" ht="30" customHeight="1">
      <c r="A16" s="73"/>
      <c r="B16" s="6" t="s">
        <v>21</v>
      </c>
      <c r="C16" s="11"/>
      <c r="D16" s="11"/>
      <c r="E16" s="12"/>
      <c r="F16" s="12"/>
      <c r="G16" s="12"/>
      <c r="H16" s="12"/>
      <c r="J16" s="14"/>
    </row>
    <row r="17" spans="1:10" ht="30" customHeight="1">
      <c r="A17" s="73"/>
      <c r="B17" s="6" t="s">
        <v>38</v>
      </c>
      <c r="C17" s="11"/>
      <c r="D17" s="11"/>
      <c r="E17" s="12"/>
      <c r="F17" s="12"/>
      <c r="G17" s="12"/>
      <c r="H17" s="12"/>
      <c r="J17" s="14"/>
    </row>
    <row r="18" spans="1:10" ht="33.75" customHeight="1">
      <c r="A18" s="73"/>
      <c r="B18" s="57" t="s">
        <v>77</v>
      </c>
      <c r="C18" s="11"/>
      <c r="D18" s="11"/>
      <c r="E18" s="12"/>
      <c r="F18" s="12"/>
      <c r="G18" s="12"/>
      <c r="H18" s="12"/>
      <c r="J18" s="14"/>
    </row>
    <row r="19" spans="1:11" ht="15">
      <c r="A19" s="73"/>
      <c r="B19" s="4" t="s">
        <v>96</v>
      </c>
      <c r="C19" s="11" t="s">
        <v>28</v>
      </c>
      <c r="D19" s="11" t="s">
        <v>28</v>
      </c>
      <c r="E19" s="13">
        <f>E20+E23+E24+E25</f>
        <v>2119</v>
      </c>
      <c r="F19" s="13">
        <f>F20+F23+F24+F25</f>
        <v>2119</v>
      </c>
      <c r="G19" s="13">
        <f>G20+G23+G24+G25</f>
        <v>2119</v>
      </c>
      <c r="H19" s="13">
        <f>H20+H23+H24+H25</f>
        <v>0</v>
      </c>
      <c r="J19" s="14"/>
      <c r="K19" s="14"/>
    </row>
    <row r="20" spans="1:10" ht="19.5" customHeight="1">
      <c r="A20" s="73"/>
      <c r="B20" s="6" t="s">
        <v>17</v>
      </c>
      <c r="C20" s="11"/>
      <c r="D20" s="11"/>
      <c r="E20" s="13">
        <f>E21+E22</f>
        <v>2119</v>
      </c>
      <c r="F20" s="13">
        <f>F21+F22</f>
        <v>2119</v>
      </c>
      <c r="G20" s="13">
        <f>G21+G22</f>
        <v>2119</v>
      </c>
      <c r="H20" s="13">
        <f>H21+H22</f>
        <v>0</v>
      </c>
      <c r="J20" s="14"/>
    </row>
    <row r="21" spans="1:10" ht="18" customHeight="1">
      <c r="A21" s="73"/>
      <c r="B21" s="6" t="s">
        <v>18</v>
      </c>
      <c r="C21" s="11"/>
      <c r="D21" s="11"/>
      <c r="E21" s="13"/>
      <c r="F21" s="13"/>
      <c r="G21" s="13"/>
      <c r="H21" s="12"/>
      <c r="J21" s="14"/>
    </row>
    <row r="22" spans="1:10" ht="15">
      <c r="A22" s="73"/>
      <c r="B22" s="6" t="s">
        <v>19</v>
      </c>
      <c r="C22" s="11"/>
      <c r="D22" s="11"/>
      <c r="E22" s="12">
        <f>F22</f>
        <v>2119</v>
      </c>
      <c r="F22" s="12">
        <f>G22+H22</f>
        <v>2119</v>
      </c>
      <c r="G22" s="12">
        <v>2119</v>
      </c>
      <c r="H22" s="12"/>
      <c r="J22" s="14"/>
    </row>
    <row r="23" spans="1:10" ht="30" customHeight="1">
      <c r="A23" s="73"/>
      <c r="B23" s="6" t="s">
        <v>20</v>
      </c>
      <c r="C23" s="11"/>
      <c r="D23" s="11"/>
      <c r="E23" s="12"/>
      <c r="F23" s="12"/>
      <c r="G23" s="12"/>
      <c r="H23" s="12"/>
      <c r="J23" s="14"/>
    </row>
    <row r="24" spans="1:10" ht="30" customHeight="1">
      <c r="A24" s="73"/>
      <c r="B24" s="6" t="s">
        <v>21</v>
      </c>
      <c r="C24" s="11"/>
      <c r="D24" s="11"/>
      <c r="E24" s="12"/>
      <c r="F24" s="12"/>
      <c r="G24" s="12"/>
      <c r="H24" s="12"/>
      <c r="J24" s="14"/>
    </row>
    <row r="25" spans="1:10" ht="30" customHeight="1">
      <c r="A25" s="74"/>
      <c r="B25" s="6" t="s">
        <v>38</v>
      </c>
      <c r="C25" s="11"/>
      <c r="D25" s="11"/>
      <c r="E25" s="12"/>
      <c r="F25" s="12"/>
      <c r="G25" s="12"/>
      <c r="H25" s="12"/>
      <c r="J25" s="14"/>
    </row>
    <row r="26" spans="1:11" ht="30" customHeight="1">
      <c r="A26" s="72">
        <v>2</v>
      </c>
      <c r="B26" s="4" t="s">
        <v>97</v>
      </c>
      <c r="C26" s="11" t="s">
        <v>28</v>
      </c>
      <c r="D26" s="11" t="s">
        <v>28</v>
      </c>
      <c r="E26" s="12">
        <f>E30</f>
        <v>101669</v>
      </c>
      <c r="F26" s="12">
        <f>F30</f>
        <v>101669</v>
      </c>
      <c r="G26" s="12">
        <f>G30</f>
        <v>101669</v>
      </c>
      <c r="H26" s="12"/>
      <c r="J26" s="14"/>
      <c r="K26" s="14"/>
    </row>
    <row r="27" spans="1:10" ht="17.25" customHeight="1">
      <c r="A27" s="73"/>
      <c r="B27" s="6" t="s">
        <v>17</v>
      </c>
      <c r="C27" s="11"/>
      <c r="D27" s="11"/>
      <c r="E27" s="12"/>
      <c r="F27" s="12"/>
      <c r="G27" s="12"/>
      <c r="H27" s="12"/>
      <c r="J27" s="14"/>
    </row>
    <row r="28" spans="1:10" ht="16.5" customHeight="1">
      <c r="A28" s="73"/>
      <c r="B28" s="6" t="s">
        <v>18</v>
      </c>
      <c r="C28" s="11"/>
      <c r="D28" s="11"/>
      <c r="E28" s="12"/>
      <c r="F28" s="12"/>
      <c r="G28" s="12"/>
      <c r="H28" s="12"/>
      <c r="J28" s="14"/>
    </row>
    <row r="29" spans="1:10" ht="14.25" customHeight="1">
      <c r="A29" s="73"/>
      <c r="B29" s="6" t="s">
        <v>19</v>
      </c>
      <c r="C29" s="11"/>
      <c r="D29" s="11"/>
      <c r="E29" s="12"/>
      <c r="F29" s="12"/>
      <c r="G29" s="12"/>
      <c r="H29" s="12"/>
      <c r="J29" s="14"/>
    </row>
    <row r="30" spans="1:10" ht="30" customHeight="1">
      <c r="A30" s="73"/>
      <c r="B30" s="6" t="s">
        <v>20</v>
      </c>
      <c r="C30" s="11"/>
      <c r="D30" s="11"/>
      <c r="E30" s="12">
        <f>F30</f>
        <v>101669</v>
      </c>
      <c r="F30" s="12">
        <f>G30</f>
        <v>101669</v>
      </c>
      <c r="G30" s="12">
        <v>101669</v>
      </c>
      <c r="H30" s="12"/>
      <c r="J30" s="14"/>
    </row>
    <row r="31" spans="1:10" ht="30" customHeight="1">
      <c r="A31" s="73"/>
      <c r="B31" s="6" t="s">
        <v>21</v>
      </c>
      <c r="C31" s="11"/>
      <c r="D31" s="11"/>
      <c r="E31" s="12"/>
      <c r="F31" s="12"/>
      <c r="G31" s="12"/>
      <c r="H31" s="12"/>
      <c r="J31" s="14"/>
    </row>
    <row r="32" spans="1:10" ht="30" customHeight="1">
      <c r="A32" s="74"/>
      <c r="B32" s="6" t="s">
        <v>38</v>
      </c>
      <c r="C32" s="11"/>
      <c r="D32" s="11"/>
      <c r="E32" s="12"/>
      <c r="F32" s="12"/>
      <c r="G32" s="12"/>
      <c r="H32" s="12"/>
      <c r="J32" s="14"/>
    </row>
    <row r="33" spans="1:8" ht="28.5">
      <c r="A33" s="72">
        <v>3</v>
      </c>
      <c r="B33" s="4" t="s">
        <v>98</v>
      </c>
      <c r="C33" s="11" t="s">
        <v>28</v>
      </c>
      <c r="D33" s="11" t="s">
        <v>42</v>
      </c>
      <c r="E33" s="12">
        <f>E37</f>
        <v>4818</v>
      </c>
      <c r="F33" s="12">
        <f>F37</f>
        <v>4818</v>
      </c>
      <c r="G33" s="12">
        <f>G37</f>
        <v>4818</v>
      </c>
      <c r="H33" s="12"/>
    </row>
    <row r="34" spans="1:8" ht="15">
      <c r="A34" s="73"/>
      <c r="B34" s="6" t="s">
        <v>17</v>
      </c>
      <c r="C34" s="11"/>
      <c r="D34" s="11"/>
      <c r="E34" s="12"/>
      <c r="F34" s="12"/>
      <c r="G34" s="12"/>
      <c r="H34" s="12"/>
    </row>
    <row r="35" spans="1:8" ht="15">
      <c r="A35" s="73"/>
      <c r="B35" s="6" t="s">
        <v>18</v>
      </c>
      <c r="C35" s="11"/>
      <c r="D35" s="11"/>
      <c r="E35" s="12"/>
      <c r="F35" s="12"/>
      <c r="G35" s="12"/>
      <c r="H35" s="12"/>
    </row>
    <row r="36" spans="1:8" ht="15">
      <c r="A36" s="73"/>
      <c r="B36" s="6" t="s">
        <v>19</v>
      </c>
      <c r="C36" s="11"/>
      <c r="D36" s="11"/>
      <c r="E36" s="12"/>
      <c r="F36" s="12"/>
      <c r="G36" s="12"/>
      <c r="H36" s="12"/>
    </row>
    <row r="37" spans="1:8" ht="30">
      <c r="A37" s="73"/>
      <c r="B37" s="6" t="s">
        <v>20</v>
      </c>
      <c r="C37" s="11"/>
      <c r="D37" s="11"/>
      <c r="E37" s="12">
        <f>F37</f>
        <v>4818</v>
      </c>
      <c r="F37" s="12">
        <f>G37</f>
        <v>4818</v>
      </c>
      <c r="G37" s="12">
        <v>4818</v>
      </c>
      <c r="H37" s="12"/>
    </row>
    <row r="38" spans="1:8" ht="30">
      <c r="A38" s="73"/>
      <c r="B38" s="6" t="s">
        <v>21</v>
      </c>
      <c r="C38" s="11"/>
      <c r="D38" s="11"/>
      <c r="E38" s="12"/>
      <c r="F38" s="12"/>
      <c r="G38" s="12"/>
      <c r="H38" s="12"/>
    </row>
    <row r="39" spans="1:8" ht="15">
      <c r="A39" s="74"/>
      <c r="B39" s="6" t="s">
        <v>38</v>
      </c>
      <c r="C39" s="11"/>
      <c r="D39" s="11"/>
      <c r="E39" s="12"/>
      <c r="F39" s="12"/>
      <c r="G39" s="12"/>
      <c r="H39" s="12"/>
    </row>
    <row r="40" spans="1:8" ht="28.5">
      <c r="A40" s="72">
        <v>4</v>
      </c>
      <c r="B40" s="4" t="s">
        <v>99</v>
      </c>
      <c r="C40" s="11" t="s">
        <v>28</v>
      </c>
      <c r="D40" s="11" t="s">
        <v>42</v>
      </c>
      <c r="E40" s="12">
        <f>E44</f>
        <v>3350</v>
      </c>
      <c r="F40" s="12">
        <f>F44</f>
        <v>3350</v>
      </c>
      <c r="G40" s="12">
        <f>G44</f>
        <v>3350</v>
      </c>
      <c r="H40" s="12"/>
    </row>
    <row r="41" spans="1:8" ht="15">
      <c r="A41" s="73"/>
      <c r="B41" s="6" t="s">
        <v>17</v>
      </c>
      <c r="C41" s="11"/>
      <c r="D41" s="11"/>
      <c r="E41" s="12"/>
      <c r="F41" s="12"/>
      <c r="G41" s="12"/>
      <c r="H41" s="12"/>
    </row>
    <row r="42" spans="1:8" ht="15">
      <c r="A42" s="73"/>
      <c r="B42" s="6" t="s">
        <v>18</v>
      </c>
      <c r="C42" s="11"/>
      <c r="D42" s="11"/>
      <c r="E42" s="12"/>
      <c r="F42" s="12"/>
      <c r="G42" s="12"/>
      <c r="H42" s="12"/>
    </row>
    <row r="43" spans="1:8" ht="15">
      <c r="A43" s="73"/>
      <c r="B43" s="6" t="s">
        <v>19</v>
      </c>
      <c r="C43" s="11"/>
      <c r="D43" s="11"/>
      <c r="E43" s="12"/>
      <c r="F43" s="12"/>
      <c r="G43" s="12"/>
      <c r="H43" s="12"/>
    </row>
    <row r="44" spans="1:8" ht="30">
      <c r="A44" s="73"/>
      <c r="B44" s="6" t="s">
        <v>20</v>
      </c>
      <c r="C44" s="11"/>
      <c r="D44" s="11"/>
      <c r="E44" s="12">
        <f>F44</f>
        <v>3350</v>
      </c>
      <c r="F44" s="12">
        <f>G44</f>
        <v>3350</v>
      </c>
      <c r="G44" s="12">
        <v>3350</v>
      </c>
      <c r="H44" s="12"/>
    </row>
    <row r="45" spans="1:8" ht="30">
      <c r="A45" s="73"/>
      <c r="B45" s="6" t="s">
        <v>21</v>
      </c>
      <c r="C45" s="11"/>
      <c r="D45" s="11"/>
      <c r="E45" s="12"/>
      <c r="F45" s="12"/>
      <c r="G45" s="12"/>
      <c r="H45" s="12"/>
    </row>
    <row r="46" spans="1:8" ht="15">
      <c r="A46" s="74"/>
      <c r="B46" s="6" t="s">
        <v>38</v>
      </c>
      <c r="C46" s="11"/>
      <c r="D46" s="11"/>
      <c r="E46" s="12"/>
      <c r="F46" s="12"/>
      <c r="G46" s="12"/>
      <c r="H46" s="12"/>
    </row>
    <row r="47" spans="1:11" ht="29.25">
      <c r="A47" s="75">
        <v>5</v>
      </c>
      <c r="B47" s="16" t="s">
        <v>37</v>
      </c>
      <c r="C47" s="30"/>
      <c r="D47" s="30"/>
      <c r="E47" s="31">
        <f aca="true" t="shared" si="0" ref="E47:H51">E11+E19+E26+E33+E40</f>
        <v>229242</v>
      </c>
      <c r="F47" s="31">
        <f t="shared" si="0"/>
        <v>229242</v>
      </c>
      <c r="G47" s="31">
        <f t="shared" si="0"/>
        <v>229242</v>
      </c>
      <c r="H47" s="31">
        <f t="shared" si="0"/>
        <v>0</v>
      </c>
      <c r="I47" s="14"/>
      <c r="J47" s="14"/>
      <c r="K47" s="14"/>
    </row>
    <row r="48" spans="1:8" ht="15">
      <c r="A48" s="76"/>
      <c r="B48" s="6" t="s">
        <v>17</v>
      </c>
      <c r="C48" s="30"/>
      <c r="D48" s="30"/>
      <c r="E48" s="31">
        <f t="shared" si="0"/>
        <v>119405</v>
      </c>
      <c r="F48" s="31">
        <f t="shared" si="0"/>
        <v>119405</v>
      </c>
      <c r="G48" s="31">
        <f t="shared" si="0"/>
        <v>119405</v>
      </c>
      <c r="H48" s="31">
        <f t="shared" si="0"/>
        <v>0</v>
      </c>
    </row>
    <row r="49" spans="1:9" ht="15">
      <c r="A49" s="76"/>
      <c r="B49" s="6" t="s">
        <v>18</v>
      </c>
      <c r="C49" s="30"/>
      <c r="D49" s="30"/>
      <c r="E49" s="31">
        <f t="shared" si="0"/>
        <v>117286</v>
      </c>
      <c r="F49" s="31">
        <f t="shared" si="0"/>
        <v>117286</v>
      </c>
      <c r="G49" s="31">
        <f t="shared" si="0"/>
        <v>117286</v>
      </c>
      <c r="H49" s="31">
        <f t="shared" si="0"/>
        <v>0</v>
      </c>
      <c r="I49" s="14"/>
    </row>
    <row r="50" spans="1:10" ht="15">
      <c r="A50" s="76"/>
      <c r="B50" s="6" t="s">
        <v>19</v>
      </c>
      <c r="C50" s="30"/>
      <c r="D50" s="30"/>
      <c r="E50" s="31">
        <f t="shared" si="0"/>
        <v>2119</v>
      </c>
      <c r="F50" s="31">
        <f t="shared" si="0"/>
        <v>2119</v>
      </c>
      <c r="G50" s="31">
        <f t="shared" si="0"/>
        <v>2119</v>
      </c>
      <c r="H50" s="31">
        <f t="shared" si="0"/>
        <v>0</v>
      </c>
      <c r="I50" s="14"/>
      <c r="J50" s="14"/>
    </row>
    <row r="51" spans="1:10" ht="30" customHeight="1">
      <c r="A51" s="76"/>
      <c r="B51" s="6" t="s">
        <v>20</v>
      </c>
      <c r="C51" s="30"/>
      <c r="D51" s="30"/>
      <c r="E51" s="31">
        <f t="shared" si="0"/>
        <v>109837</v>
      </c>
      <c r="F51" s="31">
        <f t="shared" si="0"/>
        <v>109837</v>
      </c>
      <c r="G51" s="31">
        <f t="shared" si="0"/>
        <v>109837</v>
      </c>
      <c r="H51" s="31">
        <f t="shared" si="0"/>
        <v>0</v>
      </c>
      <c r="I51" s="14"/>
      <c r="J51" s="14"/>
    </row>
    <row r="52" spans="1:8" ht="30" customHeight="1">
      <c r="A52" s="76"/>
      <c r="B52" s="6" t="s">
        <v>21</v>
      </c>
      <c r="C52" s="30"/>
      <c r="D52" s="30"/>
      <c r="E52" s="31">
        <f aca="true" t="shared" si="1" ref="E52:H53">E24+E16</f>
        <v>0</v>
      </c>
      <c r="F52" s="31">
        <f t="shared" si="1"/>
        <v>0</v>
      </c>
      <c r="G52" s="31">
        <f t="shared" si="1"/>
        <v>0</v>
      </c>
      <c r="H52" s="31">
        <f t="shared" si="1"/>
        <v>0</v>
      </c>
    </row>
    <row r="53" spans="1:8" ht="15">
      <c r="A53" s="77"/>
      <c r="B53" s="6" t="s">
        <v>38</v>
      </c>
      <c r="C53" s="30"/>
      <c r="D53" s="30"/>
      <c r="E53" s="31">
        <f t="shared" si="1"/>
        <v>0</v>
      </c>
      <c r="F53" s="31">
        <f t="shared" si="1"/>
        <v>0</v>
      </c>
      <c r="G53" s="31">
        <f t="shared" si="1"/>
        <v>0</v>
      </c>
      <c r="H53" s="31">
        <f t="shared" si="1"/>
        <v>0</v>
      </c>
    </row>
    <row r="55" spans="2:8" ht="84" customHeight="1">
      <c r="B55" s="70" t="s">
        <v>100</v>
      </c>
      <c r="C55" s="70"/>
      <c r="D55" s="70"/>
      <c r="E55" s="70"/>
      <c r="F55" s="70"/>
      <c r="G55" s="70"/>
      <c r="H55" s="70"/>
    </row>
    <row r="56" spans="2:8" ht="15">
      <c r="B56" s="78" t="s">
        <v>101</v>
      </c>
      <c r="C56" s="78"/>
      <c r="D56" s="78"/>
      <c r="E56" s="78"/>
      <c r="F56" s="78"/>
      <c r="G56" s="78"/>
      <c r="H56" s="78"/>
    </row>
    <row r="57" spans="2:8" ht="43.5" customHeight="1">
      <c r="B57" s="70" t="s">
        <v>102</v>
      </c>
      <c r="C57" s="70"/>
      <c r="D57" s="70"/>
      <c r="E57" s="70"/>
      <c r="F57" s="70"/>
      <c r="G57" s="70"/>
      <c r="H57" s="70"/>
    </row>
  </sheetData>
  <sheetProtection/>
  <mergeCells count="18">
    <mergeCell ref="B56:H56"/>
    <mergeCell ref="B57:H57"/>
    <mergeCell ref="D6:D7"/>
    <mergeCell ref="F5:H5"/>
    <mergeCell ref="F6:F7"/>
    <mergeCell ref="G6:H6"/>
    <mergeCell ref="A9:A25"/>
    <mergeCell ref="B55:H55"/>
    <mergeCell ref="A47:A53"/>
    <mergeCell ref="A26:A32"/>
    <mergeCell ref="A33:A39"/>
    <mergeCell ref="A40:A46"/>
    <mergeCell ref="A3:E3"/>
    <mergeCell ref="A5:A7"/>
    <mergeCell ref="B5:B7"/>
    <mergeCell ref="C5:D5"/>
    <mergeCell ref="E5:E7"/>
    <mergeCell ref="C6:C7"/>
  </mergeCells>
  <printOptions/>
  <pageMargins left="0.7086614173228347" right="0.7086614173228347" top="0.4" bottom="0.41" header="0.31496062992125984" footer="0.31496062992125984"/>
  <pageSetup fitToHeight="4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90" zoomScaleNormal="90" zoomScalePageLayoutView="0" workbookViewId="0" topLeftCell="A1">
      <pane ySplit="7" topLeftCell="A8" activePane="bottomLeft" state="frozen"/>
      <selection pane="topLeft" activeCell="B19" sqref="B19"/>
      <selection pane="bottomLeft" activeCell="I45" sqref="I45"/>
    </sheetView>
  </sheetViews>
  <sheetFormatPr defaultColWidth="9.140625" defaultRowHeight="15"/>
  <cols>
    <col min="1" max="1" width="5.140625" style="1" customWidth="1"/>
    <col min="2" max="2" width="43.00390625" style="1" customWidth="1"/>
    <col min="3" max="3" width="11.57421875" style="1" customWidth="1"/>
    <col min="4" max="4" width="11.7109375" style="1" customWidth="1"/>
    <col min="5" max="5" width="13.00390625" style="35" customWidth="1"/>
    <col min="6" max="6" width="15.8515625" style="35" customWidth="1"/>
    <col min="7" max="7" width="17.57421875" style="1" customWidth="1"/>
    <col min="8" max="8" width="12.140625" style="1" customWidth="1"/>
    <col min="9" max="9" width="12.421875" style="1" customWidth="1"/>
    <col min="10" max="10" width="11.57421875" style="1" customWidth="1"/>
    <col min="11" max="11" width="12.140625" style="1" customWidth="1"/>
    <col min="12" max="16384" width="9.140625" style="1" customWidth="1"/>
  </cols>
  <sheetData>
    <row r="1" ht="15">
      <c r="J1" s="2" t="s">
        <v>22</v>
      </c>
    </row>
    <row r="3" spans="1:10" ht="15">
      <c r="A3" s="80" t="s">
        <v>103</v>
      </c>
      <c r="B3" s="80"/>
      <c r="C3" s="80"/>
      <c r="D3" s="80"/>
      <c r="E3" s="80"/>
      <c r="F3" s="80"/>
      <c r="G3" s="80"/>
      <c r="H3" s="80"/>
      <c r="I3" s="80"/>
      <c r="J3" s="80"/>
    </row>
    <row r="4" ht="15">
      <c r="A4" s="3"/>
    </row>
    <row r="5" spans="1:10" ht="15.75">
      <c r="A5" s="15"/>
      <c r="J5" s="8" t="s">
        <v>41</v>
      </c>
    </row>
    <row r="6" spans="1:11" ht="15">
      <c r="A6" s="71" t="s">
        <v>9</v>
      </c>
      <c r="B6" s="71" t="s">
        <v>10</v>
      </c>
      <c r="C6" s="71" t="s">
        <v>11</v>
      </c>
      <c r="D6" s="71"/>
      <c r="E6" s="81" t="s">
        <v>23</v>
      </c>
      <c r="F6" s="81" t="s">
        <v>24</v>
      </c>
      <c r="G6" s="71" t="s">
        <v>104</v>
      </c>
      <c r="H6" s="71"/>
      <c r="I6" s="71"/>
      <c r="J6" s="71"/>
      <c r="K6" s="79"/>
    </row>
    <row r="7" spans="1:11" ht="57" customHeight="1">
      <c r="A7" s="71"/>
      <c r="B7" s="71"/>
      <c r="C7" s="9" t="s">
        <v>12</v>
      </c>
      <c r="D7" s="9" t="s">
        <v>13</v>
      </c>
      <c r="E7" s="81"/>
      <c r="F7" s="81"/>
      <c r="G7" s="71"/>
      <c r="H7" s="33" t="s">
        <v>105</v>
      </c>
      <c r="I7" s="33" t="s">
        <v>106</v>
      </c>
      <c r="J7" s="33" t="s">
        <v>107</v>
      </c>
      <c r="K7" s="39" t="s">
        <v>108</v>
      </c>
    </row>
    <row r="8" spans="1:11" ht="15">
      <c r="A8" s="10">
        <v>1</v>
      </c>
      <c r="B8" s="10">
        <v>2</v>
      </c>
      <c r="C8" s="10">
        <v>3</v>
      </c>
      <c r="D8" s="10">
        <v>4</v>
      </c>
      <c r="E8" s="37">
        <v>5</v>
      </c>
      <c r="F8" s="37">
        <v>6</v>
      </c>
      <c r="G8" s="10">
        <v>7</v>
      </c>
      <c r="H8" s="10">
        <v>9</v>
      </c>
      <c r="I8" s="10">
        <v>10</v>
      </c>
      <c r="J8" s="10">
        <v>11</v>
      </c>
      <c r="K8" s="40">
        <v>12</v>
      </c>
    </row>
    <row r="9" spans="1:11" ht="15">
      <c r="A9" s="54"/>
      <c r="B9" s="59" t="s">
        <v>73</v>
      </c>
      <c r="C9" s="10"/>
      <c r="D9" s="10"/>
      <c r="E9" s="37"/>
      <c r="F9" s="37"/>
      <c r="G9" s="10"/>
      <c r="H9" s="10"/>
      <c r="I9" s="10"/>
      <c r="J9" s="10"/>
      <c r="K9" s="40"/>
    </row>
    <row r="10" spans="1:11" ht="15">
      <c r="A10" s="54"/>
      <c r="B10" s="58" t="s">
        <v>75</v>
      </c>
      <c r="C10" s="10"/>
      <c r="D10" s="10"/>
      <c r="E10" s="37"/>
      <c r="F10" s="37"/>
      <c r="G10" s="10"/>
      <c r="H10" s="10"/>
      <c r="I10" s="10"/>
      <c r="J10" s="10"/>
      <c r="K10" s="40"/>
    </row>
    <row r="11" spans="1:11" ht="43.5" customHeight="1">
      <c r="A11" s="72">
        <v>1</v>
      </c>
      <c r="B11" s="16" t="str">
        <f>'Форма № 3-б'!B11</f>
        <v>Техническое перевооружение порт Посьет, в т.ч.:*</v>
      </c>
      <c r="C11" s="17" t="str">
        <f>'Форма № 3-б'!C11</f>
        <v>2007 г.</v>
      </c>
      <c r="D11" s="18" t="str">
        <f>'Форма № 3-б'!D11</f>
        <v>2018 г.</v>
      </c>
      <c r="E11" s="37"/>
      <c r="F11" s="13"/>
      <c r="G11" s="12">
        <f>'Форма № 3-б'!E11</f>
        <v>117286</v>
      </c>
      <c r="H11" s="12">
        <f>'Форма № 3-б'!F11</f>
        <v>117286</v>
      </c>
      <c r="I11" s="43"/>
      <c r="J11" s="12"/>
      <c r="K11" s="12"/>
    </row>
    <row r="12" spans="1:11" ht="18.75" customHeight="1">
      <c r="A12" s="73"/>
      <c r="B12" s="19" t="s">
        <v>25</v>
      </c>
      <c r="C12" s="18"/>
      <c r="D12" s="18"/>
      <c r="E12" s="36"/>
      <c r="F12" s="36"/>
      <c r="G12" s="12">
        <f>'Форма № 3-б'!E11</f>
        <v>117286</v>
      </c>
      <c r="H12" s="25">
        <f>H11</f>
        <v>117286</v>
      </c>
      <c r="I12" s="44"/>
      <c r="J12" s="25"/>
      <c r="K12" s="34"/>
    </row>
    <row r="13" spans="1:11" ht="15">
      <c r="A13" s="73"/>
      <c r="B13" s="18" t="s">
        <v>26</v>
      </c>
      <c r="C13" s="18"/>
      <c r="D13" s="18"/>
      <c r="E13" s="36"/>
      <c r="F13" s="36"/>
      <c r="G13" s="12"/>
      <c r="H13" s="18"/>
      <c r="I13" s="44"/>
      <c r="J13" s="18"/>
      <c r="K13" s="34"/>
    </row>
    <row r="14" spans="1:11" ht="30.75" customHeight="1">
      <c r="A14" s="73"/>
      <c r="B14" s="20" t="s">
        <v>109</v>
      </c>
      <c r="C14" s="18"/>
      <c r="D14" s="18"/>
      <c r="E14" s="36"/>
      <c r="F14" s="36"/>
      <c r="G14" s="12"/>
      <c r="H14" s="18"/>
      <c r="I14" s="44"/>
      <c r="J14" s="18"/>
      <c r="K14" s="34"/>
    </row>
    <row r="15" spans="1:11" ht="30.75" customHeight="1">
      <c r="A15" s="73"/>
      <c r="B15" s="60" t="s">
        <v>77</v>
      </c>
      <c r="C15" s="18"/>
      <c r="D15" s="18"/>
      <c r="E15" s="36"/>
      <c r="F15" s="36"/>
      <c r="G15" s="12"/>
      <c r="H15" s="18"/>
      <c r="I15" s="44"/>
      <c r="J15" s="18"/>
      <c r="K15" s="34"/>
    </row>
    <row r="16" spans="1:11" ht="28.5" customHeight="1">
      <c r="A16" s="73"/>
      <c r="B16" s="16" t="str">
        <f>'Форма № 3-б'!B19</f>
        <v>Бытовые модули*</v>
      </c>
      <c r="C16" s="17" t="str">
        <f>'Форма № 3-б'!C19</f>
        <v>2016 г.</v>
      </c>
      <c r="D16" s="18" t="str">
        <f>'Форма № 3-б'!D19</f>
        <v>2016 г.</v>
      </c>
      <c r="E16" s="37"/>
      <c r="F16" s="13"/>
      <c r="G16" s="12">
        <f>'Форма № 3-б'!E19</f>
        <v>2119</v>
      </c>
      <c r="H16" s="12">
        <f>'Форма № 3-б'!F19</f>
        <v>2119</v>
      </c>
      <c r="I16" s="43"/>
      <c r="J16" s="12"/>
      <c r="K16" s="34"/>
    </row>
    <row r="17" spans="1:11" ht="14.25" customHeight="1">
      <c r="A17" s="73"/>
      <c r="B17" s="19" t="s">
        <v>25</v>
      </c>
      <c r="C17" s="18"/>
      <c r="D17" s="18"/>
      <c r="E17" s="36"/>
      <c r="F17" s="36"/>
      <c r="G17" s="12">
        <f>'Форма № 3-б'!E19</f>
        <v>2119</v>
      </c>
      <c r="H17" s="25">
        <f>H16</f>
        <v>2119</v>
      </c>
      <c r="I17" s="44"/>
      <c r="J17" s="25"/>
      <c r="K17" s="34"/>
    </row>
    <row r="18" spans="1:11" ht="15">
      <c r="A18" s="73"/>
      <c r="B18" s="18" t="s">
        <v>26</v>
      </c>
      <c r="C18" s="18"/>
      <c r="D18" s="18"/>
      <c r="E18" s="36"/>
      <c r="F18" s="36"/>
      <c r="G18" s="12"/>
      <c r="H18" s="18"/>
      <c r="I18" s="44"/>
      <c r="J18" s="18"/>
      <c r="K18" s="34"/>
    </row>
    <row r="19" spans="1:11" ht="30.75" customHeight="1">
      <c r="A19" s="74"/>
      <c r="B19" s="20" t="s">
        <v>109</v>
      </c>
      <c r="C19" s="18"/>
      <c r="D19" s="18"/>
      <c r="E19" s="36"/>
      <c r="F19" s="36"/>
      <c r="G19" s="12"/>
      <c r="H19" s="18"/>
      <c r="I19" s="44"/>
      <c r="J19" s="18"/>
      <c r="K19" s="34"/>
    </row>
    <row r="20" spans="1:11" ht="37.5" customHeight="1">
      <c r="A20" s="72">
        <v>2</v>
      </c>
      <c r="B20" s="16" t="str">
        <f>'Форма № 3-б'!B26</f>
        <v>Приобретение техники и оборудования, в том числе*:</v>
      </c>
      <c r="C20" s="17" t="str">
        <f>'Форма № 3-б'!C26</f>
        <v>2016 г.</v>
      </c>
      <c r="D20" s="18" t="str">
        <f>'Форма № 3-б'!D26</f>
        <v>2016 г.</v>
      </c>
      <c r="E20" s="37"/>
      <c r="F20" s="27"/>
      <c r="G20" s="12">
        <f>G21</f>
        <v>101669</v>
      </c>
      <c r="H20" s="12">
        <f>H21</f>
        <v>101669</v>
      </c>
      <c r="I20" s="43"/>
      <c r="J20" s="12"/>
      <c r="K20" s="34"/>
    </row>
    <row r="21" spans="1:11" ht="16.5" customHeight="1">
      <c r="A21" s="73"/>
      <c r="B21" s="21" t="s">
        <v>25</v>
      </c>
      <c r="C21" s="18"/>
      <c r="D21" s="18"/>
      <c r="E21" s="36"/>
      <c r="F21" s="36"/>
      <c r="G21" s="12">
        <f>'Форма № 3-б'!E26</f>
        <v>101669</v>
      </c>
      <c r="H21" s="25">
        <f>'Форма № 3-б'!F30</f>
        <v>101669</v>
      </c>
      <c r="I21" s="44"/>
      <c r="J21" s="18"/>
      <c r="K21" s="34"/>
    </row>
    <row r="22" spans="1:11" ht="15">
      <c r="A22" s="73"/>
      <c r="B22" s="22" t="s">
        <v>26</v>
      </c>
      <c r="C22" s="18"/>
      <c r="D22" s="18"/>
      <c r="E22" s="36"/>
      <c r="F22" s="36"/>
      <c r="G22" s="12"/>
      <c r="H22" s="18"/>
      <c r="I22" s="44"/>
      <c r="J22" s="18"/>
      <c r="K22" s="34"/>
    </row>
    <row r="23" spans="1:11" ht="30.75" customHeight="1">
      <c r="A23" s="74"/>
      <c r="B23" s="23" t="s">
        <v>109</v>
      </c>
      <c r="C23" s="18"/>
      <c r="D23" s="18"/>
      <c r="E23" s="36"/>
      <c r="F23" s="36"/>
      <c r="G23" s="12"/>
      <c r="H23" s="18"/>
      <c r="I23" s="44"/>
      <c r="J23" s="18"/>
      <c r="K23" s="34"/>
    </row>
    <row r="24" spans="1:11" ht="30" customHeight="1">
      <c r="A24" s="72">
        <v>3</v>
      </c>
      <c r="B24" s="16" t="s">
        <v>50</v>
      </c>
      <c r="C24" s="17" t="str">
        <f>'Форма № 3-б'!C33</f>
        <v>2016 г.</v>
      </c>
      <c r="D24" s="18" t="str">
        <f>'Форма № 3-б'!D33</f>
        <v>2016г.</v>
      </c>
      <c r="E24" s="36"/>
      <c r="F24" s="36"/>
      <c r="G24" s="12">
        <f>G25</f>
        <v>4818</v>
      </c>
      <c r="H24" s="12">
        <f>H25</f>
        <v>4818</v>
      </c>
      <c r="I24" s="43"/>
      <c r="J24" s="12"/>
      <c r="K24" s="34"/>
    </row>
    <row r="25" spans="1:11" ht="14.25" customHeight="1">
      <c r="A25" s="73"/>
      <c r="B25" s="21" t="s">
        <v>25</v>
      </c>
      <c r="C25" s="18"/>
      <c r="D25" s="18"/>
      <c r="E25" s="36"/>
      <c r="F25" s="36"/>
      <c r="G25" s="12">
        <f>'Форма № 3-б'!E33</f>
        <v>4818</v>
      </c>
      <c r="H25" s="12">
        <f>'Форма № 3-б'!F37</f>
        <v>4818</v>
      </c>
      <c r="I25" s="44"/>
      <c r="J25" s="18"/>
      <c r="K25" s="34"/>
    </row>
    <row r="26" spans="1:11" ht="15">
      <c r="A26" s="73"/>
      <c r="B26" s="22" t="s">
        <v>26</v>
      </c>
      <c r="C26" s="18"/>
      <c r="D26" s="18"/>
      <c r="E26" s="36"/>
      <c r="F26" s="36"/>
      <c r="G26" s="12"/>
      <c r="H26" s="18"/>
      <c r="I26" s="44"/>
      <c r="J26" s="18"/>
      <c r="K26" s="34"/>
    </row>
    <row r="27" spans="1:11" ht="31.5" customHeight="1">
      <c r="A27" s="74"/>
      <c r="B27" s="23" t="s">
        <v>109</v>
      </c>
      <c r="C27" s="18"/>
      <c r="D27" s="18"/>
      <c r="E27" s="36"/>
      <c r="F27" s="36"/>
      <c r="G27" s="12"/>
      <c r="H27" s="18"/>
      <c r="I27" s="44"/>
      <c r="J27" s="18"/>
      <c r="K27" s="34"/>
    </row>
    <row r="28" spans="1:11" ht="29.25" customHeight="1">
      <c r="A28" s="72">
        <v>4</v>
      </c>
      <c r="B28" s="24" t="s">
        <v>51</v>
      </c>
      <c r="C28" s="17" t="str">
        <f>'Форма № 3-б'!C40</f>
        <v>2016 г.</v>
      </c>
      <c r="D28" s="18" t="str">
        <f>'Форма № 3-б'!D40</f>
        <v>2016г.</v>
      </c>
      <c r="E28" s="36"/>
      <c r="F28" s="36"/>
      <c r="G28" s="12">
        <f>G29</f>
        <v>3350</v>
      </c>
      <c r="H28" s="12">
        <f>H29</f>
        <v>3350</v>
      </c>
      <c r="I28" s="43"/>
      <c r="J28" s="12"/>
      <c r="K28" s="34"/>
    </row>
    <row r="29" spans="1:11" ht="15" customHeight="1">
      <c r="A29" s="73"/>
      <c r="B29" s="21" t="s">
        <v>25</v>
      </c>
      <c r="C29" s="18"/>
      <c r="D29" s="18"/>
      <c r="E29" s="36"/>
      <c r="F29" s="36"/>
      <c r="G29" s="12">
        <f>'Форма № 3-б'!E40</f>
        <v>3350</v>
      </c>
      <c r="H29" s="25">
        <f>'Форма № 3-б'!F44</f>
        <v>3350</v>
      </c>
      <c r="I29" s="44"/>
      <c r="J29" s="18"/>
      <c r="K29" s="34"/>
    </row>
    <row r="30" spans="1:11" ht="15">
      <c r="A30" s="73"/>
      <c r="B30" s="22" t="s">
        <v>26</v>
      </c>
      <c r="C30" s="18"/>
      <c r="D30" s="18"/>
      <c r="E30" s="36"/>
      <c r="F30" s="36"/>
      <c r="G30" s="12"/>
      <c r="H30" s="18"/>
      <c r="I30" s="44"/>
      <c r="J30" s="18"/>
      <c r="K30" s="34"/>
    </row>
    <row r="31" spans="1:11" ht="30" customHeight="1">
      <c r="A31" s="74"/>
      <c r="B31" s="23" t="s">
        <v>109</v>
      </c>
      <c r="C31" s="18"/>
      <c r="D31" s="18"/>
      <c r="E31" s="36"/>
      <c r="F31" s="61"/>
      <c r="G31" s="12"/>
      <c r="H31" s="18"/>
      <c r="I31" s="44"/>
      <c r="J31" s="18"/>
      <c r="K31" s="34"/>
    </row>
    <row r="32" spans="1:11" ht="15">
      <c r="A32" s="72">
        <v>5</v>
      </c>
      <c r="B32" s="16" t="s">
        <v>36</v>
      </c>
      <c r="C32" s="17"/>
      <c r="D32" s="18"/>
      <c r="E32" s="36"/>
      <c r="F32" s="36"/>
      <c r="G32" s="32">
        <f aca="true" t="shared" si="0" ref="G32:K33">G11+G16+G20+G24+G28</f>
        <v>229242</v>
      </c>
      <c r="H32" s="32">
        <f t="shared" si="0"/>
        <v>229242</v>
      </c>
      <c r="I32" s="32">
        <f t="shared" si="0"/>
        <v>0</v>
      </c>
      <c r="J32" s="32">
        <f t="shared" si="0"/>
        <v>0</v>
      </c>
      <c r="K32" s="32">
        <f t="shared" si="0"/>
        <v>0</v>
      </c>
    </row>
    <row r="33" spans="1:11" ht="15.75" customHeight="1">
      <c r="A33" s="73"/>
      <c r="B33" s="19" t="s">
        <v>25</v>
      </c>
      <c r="C33" s="18"/>
      <c r="D33" s="18"/>
      <c r="E33" s="36"/>
      <c r="F33" s="36"/>
      <c r="G33" s="32">
        <f t="shared" si="0"/>
        <v>229242</v>
      </c>
      <c r="H33" s="32">
        <f t="shared" si="0"/>
        <v>229242</v>
      </c>
      <c r="I33" s="32">
        <f t="shared" si="0"/>
        <v>0</v>
      </c>
      <c r="J33" s="32">
        <f t="shared" si="0"/>
        <v>0</v>
      </c>
      <c r="K33" s="32">
        <f t="shared" si="0"/>
        <v>0</v>
      </c>
    </row>
    <row r="34" spans="1:11" ht="15">
      <c r="A34" s="73"/>
      <c r="B34" s="18" t="s">
        <v>26</v>
      </c>
      <c r="C34" s="18"/>
      <c r="D34" s="18"/>
      <c r="E34" s="36"/>
      <c r="F34" s="36"/>
      <c r="G34" s="12"/>
      <c r="H34" s="18"/>
      <c r="I34" s="18"/>
      <c r="J34" s="18"/>
      <c r="K34" s="30"/>
    </row>
    <row r="35" spans="1:11" ht="32.25" customHeight="1">
      <c r="A35" s="74"/>
      <c r="B35" s="20" t="s">
        <v>109</v>
      </c>
      <c r="C35" s="18"/>
      <c r="D35" s="18"/>
      <c r="E35" s="36"/>
      <c r="F35" s="36"/>
      <c r="G35" s="12"/>
      <c r="H35" s="18"/>
      <c r="I35" s="18"/>
      <c r="J35" s="18"/>
      <c r="K35" s="30"/>
    </row>
    <row r="37" spans="2:11" ht="23.25" customHeight="1">
      <c r="B37" s="70" t="s">
        <v>110</v>
      </c>
      <c r="C37" s="70"/>
      <c r="D37" s="70"/>
      <c r="E37" s="70"/>
      <c r="F37" s="70"/>
      <c r="G37" s="70"/>
      <c r="H37" s="70"/>
      <c r="I37" s="70"/>
      <c r="J37" s="70"/>
      <c r="K37" s="70"/>
    </row>
    <row r="38" spans="2:11" ht="33.75" customHeight="1">
      <c r="B38" s="70" t="s">
        <v>111</v>
      </c>
      <c r="C38" s="70"/>
      <c r="D38" s="70"/>
      <c r="E38" s="70"/>
      <c r="F38" s="70"/>
      <c r="G38" s="70"/>
      <c r="H38" s="70"/>
      <c r="I38" s="70"/>
      <c r="J38" s="70"/>
      <c r="K38" s="70"/>
    </row>
    <row r="39" spans="2:11" ht="15">
      <c r="B39" s="70" t="s">
        <v>112</v>
      </c>
      <c r="C39" s="70"/>
      <c r="D39" s="70"/>
      <c r="E39" s="70"/>
      <c r="F39" s="70"/>
      <c r="G39" s="70"/>
      <c r="H39" s="70"/>
      <c r="I39" s="70"/>
      <c r="J39" s="70"/>
      <c r="K39" s="70"/>
    </row>
    <row r="40" ht="15">
      <c r="G40" s="14"/>
    </row>
  </sheetData>
  <sheetProtection/>
  <mergeCells count="16">
    <mergeCell ref="B37:K37"/>
    <mergeCell ref="B38:K38"/>
    <mergeCell ref="B39:K39"/>
    <mergeCell ref="A3:J3"/>
    <mergeCell ref="A6:A7"/>
    <mergeCell ref="B6:B7"/>
    <mergeCell ref="C6:D6"/>
    <mergeCell ref="E6:E7"/>
    <mergeCell ref="F6:F7"/>
    <mergeCell ref="G6:G7"/>
    <mergeCell ref="A32:A35"/>
    <mergeCell ref="A28:A31"/>
    <mergeCell ref="A11:A19"/>
    <mergeCell ref="H6:K6"/>
    <mergeCell ref="A20:A23"/>
    <mergeCell ref="A24:A27"/>
  </mergeCells>
  <printOptions/>
  <pageMargins left="0.7086614173228347" right="0.8" top="0.4" bottom="0.4724409448818898" header="0.31496062992125984" footer="0.31496062992125984"/>
  <pageSetup fitToHeight="4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52">
      <selection activeCell="D79" sqref="D79"/>
    </sheetView>
  </sheetViews>
  <sheetFormatPr defaultColWidth="9.140625" defaultRowHeight="15"/>
  <cols>
    <col min="2" max="2" width="33.8515625" style="0" customWidth="1"/>
    <col min="3" max="3" width="13.7109375" style="0" customWidth="1"/>
    <col min="4" max="4" width="14.140625" style="0" customWidth="1"/>
    <col min="5" max="5" width="17.28125" style="0" customWidth="1"/>
    <col min="6" max="6" width="16.00390625" style="0" customWidth="1"/>
    <col min="7" max="7" width="16.421875" style="65" customWidth="1"/>
    <col min="8" max="8" width="12.7109375" style="0" customWidth="1"/>
    <col min="9" max="9" width="13.7109375" style="0" customWidth="1"/>
    <col min="10" max="10" width="13.140625" style="0" customWidth="1"/>
    <col min="11" max="11" width="14.28125" style="0" customWidth="1"/>
  </cols>
  <sheetData>
    <row r="1" ht="15">
      <c r="K1" t="s">
        <v>53</v>
      </c>
    </row>
    <row r="2" spans="2:6" ht="15">
      <c r="B2" s="45" t="s">
        <v>113</v>
      </c>
      <c r="C2" s="45"/>
      <c r="D2" s="45"/>
      <c r="E2" s="45"/>
      <c r="F2" s="45"/>
    </row>
    <row r="3" ht="15">
      <c r="B3" t="s">
        <v>54</v>
      </c>
    </row>
    <row r="4" ht="15">
      <c r="J4" t="s">
        <v>55</v>
      </c>
    </row>
    <row r="5" spans="1:12" ht="24" customHeight="1">
      <c r="A5" s="86" t="s">
        <v>56</v>
      </c>
      <c r="B5" s="86" t="s">
        <v>57</v>
      </c>
      <c r="C5" s="87" t="s">
        <v>58</v>
      </c>
      <c r="D5" s="87"/>
      <c r="E5" s="86" t="s">
        <v>59</v>
      </c>
      <c r="F5" s="86" t="s">
        <v>60</v>
      </c>
      <c r="G5" s="86"/>
      <c r="H5" s="86"/>
      <c r="I5" s="86"/>
      <c r="J5" s="86" t="s">
        <v>61</v>
      </c>
      <c r="K5" s="86"/>
      <c r="L5" s="82"/>
    </row>
    <row r="6" spans="1:12" ht="15" customHeight="1">
      <c r="A6" s="86"/>
      <c r="B6" s="86"/>
      <c r="C6" s="87"/>
      <c r="D6" s="87"/>
      <c r="E6" s="86"/>
      <c r="F6" s="86"/>
      <c r="G6" s="86"/>
      <c r="H6" s="86"/>
      <c r="I6" s="86"/>
      <c r="J6" s="86"/>
      <c r="K6" s="86"/>
      <c r="L6" s="82"/>
    </row>
    <row r="7" spans="1:12" ht="15.75" customHeight="1">
      <c r="A7" s="86"/>
      <c r="B7" s="86"/>
      <c r="C7" s="87"/>
      <c r="D7" s="87"/>
      <c r="E7" s="86"/>
      <c r="F7" s="86"/>
      <c r="G7" s="86"/>
      <c r="H7" s="86"/>
      <c r="I7" s="86"/>
      <c r="J7" s="86"/>
      <c r="K7" s="86"/>
      <c r="L7" s="82"/>
    </row>
    <row r="8" spans="1:12" ht="24.75" customHeight="1">
      <c r="A8" s="86"/>
      <c r="B8" s="86"/>
      <c r="C8" s="86" t="s">
        <v>62</v>
      </c>
      <c r="D8" s="86" t="s">
        <v>63</v>
      </c>
      <c r="E8" s="86"/>
      <c r="F8" s="86"/>
      <c r="G8" s="86"/>
      <c r="H8" s="86"/>
      <c r="I8" s="86"/>
      <c r="J8" s="86"/>
      <c r="K8" s="86"/>
      <c r="L8" s="46"/>
    </row>
    <row r="9" spans="1:12" ht="15">
      <c r="A9" s="86"/>
      <c r="B9" s="86"/>
      <c r="C9" s="86"/>
      <c r="D9" s="86"/>
      <c r="E9" s="86"/>
      <c r="F9" s="94" t="s">
        <v>114</v>
      </c>
      <c r="G9" s="94"/>
      <c r="H9" s="86" t="s">
        <v>64</v>
      </c>
      <c r="I9" s="86"/>
      <c r="J9" s="86"/>
      <c r="K9" s="86"/>
      <c r="L9" s="46"/>
    </row>
    <row r="10" spans="1:12" ht="15" customHeight="1">
      <c r="A10" s="86"/>
      <c r="B10" s="86"/>
      <c r="C10" s="86"/>
      <c r="D10" s="86"/>
      <c r="E10" s="86"/>
      <c r="F10" s="86" t="s">
        <v>70</v>
      </c>
      <c r="G10" s="95" t="s">
        <v>65</v>
      </c>
      <c r="H10" s="86" t="s">
        <v>70</v>
      </c>
      <c r="I10" s="98" t="s">
        <v>65</v>
      </c>
      <c r="J10" s="88" t="s">
        <v>71</v>
      </c>
      <c r="K10" s="86" t="s">
        <v>66</v>
      </c>
      <c r="L10" s="82"/>
    </row>
    <row r="11" spans="1:12" ht="15">
      <c r="A11" s="86"/>
      <c r="B11" s="86"/>
      <c r="C11" s="86"/>
      <c r="D11" s="86"/>
      <c r="E11" s="86"/>
      <c r="F11" s="86"/>
      <c r="G11" s="96"/>
      <c r="H11" s="86"/>
      <c r="I11" s="99"/>
      <c r="J11" s="89"/>
      <c r="K11" s="86"/>
      <c r="L11" s="82"/>
    </row>
    <row r="12" spans="1:12" ht="15">
      <c r="A12" s="86"/>
      <c r="B12" s="86"/>
      <c r="C12" s="86"/>
      <c r="D12" s="86"/>
      <c r="E12" s="86"/>
      <c r="F12" s="86"/>
      <c r="G12" s="96"/>
      <c r="H12" s="86"/>
      <c r="I12" s="99"/>
      <c r="J12" s="89"/>
      <c r="K12" s="86"/>
      <c r="L12" s="82"/>
    </row>
    <row r="13" spans="1:12" ht="15">
      <c r="A13" s="86"/>
      <c r="B13" s="86"/>
      <c r="C13" s="86"/>
      <c r="D13" s="86"/>
      <c r="E13" s="86"/>
      <c r="F13" s="86"/>
      <c r="G13" s="96"/>
      <c r="H13" s="86"/>
      <c r="I13" s="99"/>
      <c r="J13" s="89"/>
      <c r="K13" s="86"/>
      <c r="L13" s="82"/>
    </row>
    <row r="14" spans="1:12" ht="15">
      <c r="A14" s="86"/>
      <c r="B14" s="86"/>
      <c r="C14" s="86"/>
      <c r="D14" s="86"/>
      <c r="E14" s="86"/>
      <c r="F14" s="86"/>
      <c r="G14" s="96"/>
      <c r="H14" s="86"/>
      <c r="I14" s="99"/>
      <c r="J14" s="89"/>
      <c r="K14" s="86"/>
      <c r="L14" s="82"/>
    </row>
    <row r="15" spans="1:12" ht="23.25" customHeight="1">
      <c r="A15" s="86"/>
      <c r="B15" s="86"/>
      <c r="C15" s="86"/>
      <c r="D15" s="86"/>
      <c r="E15" s="86"/>
      <c r="F15" s="86"/>
      <c r="G15" s="97"/>
      <c r="H15" s="86"/>
      <c r="I15" s="100"/>
      <c r="J15" s="90"/>
      <c r="K15" s="86"/>
      <c r="L15" s="82"/>
    </row>
    <row r="16" spans="1:12" ht="15">
      <c r="A16" s="47">
        <v>1</v>
      </c>
      <c r="B16" s="47">
        <v>2</v>
      </c>
      <c r="C16" s="47">
        <v>3</v>
      </c>
      <c r="D16" s="47">
        <v>4</v>
      </c>
      <c r="E16" s="47">
        <v>5</v>
      </c>
      <c r="F16" s="47">
        <v>6</v>
      </c>
      <c r="G16" s="66">
        <v>7</v>
      </c>
      <c r="H16" s="47">
        <v>8</v>
      </c>
      <c r="I16" s="47">
        <v>9</v>
      </c>
      <c r="J16" s="47">
        <v>10</v>
      </c>
      <c r="K16" s="47">
        <v>11</v>
      </c>
      <c r="L16" s="48"/>
    </row>
    <row r="17" spans="1:12" ht="15">
      <c r="A17" s="83">
        <v>1</v>
      </c>
      <c r="B17" s="47" t="s">
        <v>73</v>
      </c>
      <c r="C17" s="47"/>
      <c r="D17" s="47"/>
      <c r="E17" s="47"/>
      <c r="F17" s="47"/>
      <c r="G17" s="66"/>
      <c r="H17" s="47"/>
      <c r="I17" s="47"/>
      <c r="J17" s="47"/>
      <c r="K17" s="47"/>
      <c r="L17" s="48"/>
    </row>
    <row r="18" spans="1:12" ht="15">
      <c r="A18" s="84"/>
      <c r="B18" s="62" t="s">
        <v>75</v>
      </c>
      <c r="C18" s="47"/>
      <c r="D18" s="47"/>
      <c r="E18" s="47"/>
      <c r="F18" s="47"/>
      <c r="G18" s="66"/>
      <c r="H18" s="47"/>
      <c r="I18" s="47"/>
      <c r="J18" s="47"/>
      <c r="K18" s="47"/>
      <c r="L18" s="48"/>
    </row>
    <row r="19" spans="1:11" ht="30">
      <c r="A19" s="84"/>
      <c r="B19" s="49" t="s">
        <v>44</v>
      </c>
      <c r="C19" s="50" t="s">
        <v>45</v>
      </c>
      <c r="D19" s="50" t="s">
        <v>28</v>
      </c>
      <c r="E19" s="50"/>
      <c r="F19" s="51">
        <f>F20</f>
        <v>126296</v>
      </c>
      <c r="G19" s="64">
        <f>G20</f>
        <v>5885919</v>
      </c>
      <c r="H19" s="51">
        <v>69572</v>
      </c>
      <c r="I19" s="51">
        <f>I20</f>
        <v>3879287</v>
      </c>
      <c r="J19" s="53">
        <f>J20</f>
        <v>55.08646354595553</v>
      </c>
      <c r="K19" s="53">
        <f>K20</f>
        <v>65.90792363945206</v>
      </c>
    </row>
    <row r="20" spans="1:11" ht="30">
      <c r="A20" s="84"/>
      <c r="B20" s="52" t="s">
        <v>25</v>
      </c>
      <c r="C20" s="50"/>
      <c r="D20" s="50"/>
      <c r="E20" s="50"/>
      <c r="F20" s="51">
        <v>126296</v>
      </c>
      <c r="G20" s="64">
        <v>5885919</v>
      </c>
      <c r="H20" s="51">
        <v>69572</v>
      </c>
      <c r="I20" s="51">
        <v>3879287</v>
      </c>
      <c r="J20" s="53">
        <f>H20/F20*100</f>
        <v>55.08646354595553</v>
      </c>
      <c r="K20" s="53">
        <f>I20/G20*100</f>
        <v>65.90792363945206</v>
      </c>
    </row>
    <row r="21" spans="1:11" ht="15">
      <c r="A21" s="84"/>
      <c r="B21" s="52" t="s">
        <v>26</v>
      </c>
      <c r="C21" s="50"/>
      <c r="D21" s="50"/>
      <c r="E21" s="50"/>
      <c r="F21" s="51"/>
      <c r="G21" s="64"/>
      <c r="H21" s="51"/>
      <c r="I21" s="51"/>
      <c r="J21" s="53"/>
      <c r="K21" s="53"/>
    </row>
    <row r="22" spans="1:11" ht="30">
      <c r="A22" s="84"/>
      <c r="B22" s="52" t="s">
        <v>115</v>
      </c>
      <c r="C22" s="50"/>
      <c r="D22" s="50"/>
      <c r="E22" s="50"/>
      <c r="F22" s="51"/>
      <c r="G22" s="64"/>
      <c r="H22" s="51"/>
      <c r="I22" s="51"/>
      <c r="J22" s="53"/>
      <c r="K22" s="53"/>
    </row>
    <row r="23" spans="1:11" ht="30">
      <c r="A23" s="84"/>
      <c r="B23" s="49" t="s">
        <v>84</v>
      </c>
      <c r="C23" s="50" t="s">
        <v>85</v>
      </c>
      <c r="D23" s="50" t="s">
        <v>48</v>
      </c>
      <c r="E23" s="50"/>
      <c r="F23" s="51">
        <f>F24</f>
        <v>0</v>
      </c>
      <c r="G23" s="64">
        <f>G24</f>
        <v>0</v>
      </c>
      <c r="H23" s="51">
        <f>H24</f>
        <v>1811</v>
      </c>
      <c r="I23" s="51">
        <f>I24</f>
        <v>2358</v>
      </c>
      <c r="J23" s="53"/>
      <c r="K23" s="53"/>
    </row>
    <row r="24" spans="1:11" ht="30">
      <c r="A24" s="84"/>
      <c r="B24" s="52" t="s">
        <v>25</v>
      </c>
      <c r="C24" s="50"/>
      <c r="D24" s="50"/>
      <c r="E24" s="50"/>
      <c r="F24" s="51">
        <v>0</v>
      </c>
      <c r="G24" s="64">
        <v>0</v>
      </c>
      <c r="H24" s="51">
        <v>1811</v>
      </c>
      <c r="I24" s="51">
        <v>2358</v>
      </c>
      <c r="J24" s="53"/>
      <c r="K24" s="53"/>
    </row>
    <row r="25" spans="1:11" ht="15">
      <c r="A25" s="84"/>
      <c r="B25" s="52" t="s">
        <v>26</v>
      </c>
      <c r="C25" s="50"/>
      <c r="D25" s="50"/>
      <c r="E25" s="50"/>
      <c r="F25" s="51"/>
      <c r="G25" s="64"/>
      <c r="H25" s="51"/>
      <c r="I25" s="51"/>
      <c r="J25" s="53"/>
      <c r="K25" s="53"/>
    </row>
    <row r="26" spans="1:11" ht="30">
      <c r="A26" s="85"/>
      <c r="B26" s="52" t="s">
        <v>115</v>
      </c>
      <c r="C26" s="50"/>
      <c r="D26" s="50"/>
      <c r="E26" s="50"/>
      <c r="F26" s="51"/>
      <c r="G26" s="64"/>
      <c r="H26" s="51"/>
      <c r="I26" s="51"/>
      <c r="J26" s="53"/>
      <c r="K26" s="53"/>
    </row>
    <row r="27" spans="1:11" ht="30" customHeight="1">
      <c r="A27" s="83">
        <v>2</v>
      </c>
      <c r="B27" s="63" t="s">
        <v>77</v>
      </c>
      <c r="C27" s="50"/>
      <c r="D27" s="50"/>
      <c r="E27" s="50"/>
      <c r="F27" s="51"/>
      <c r="G27" s="64"/>
      <c r="H27" s="51"/>
      <c r="I27" s="51"/>
      <c r="J27" s="53"/>
      <c r="K27" s="53"/>
    </row>
    <row r="28" spans="1:11" ht="27.75" customHeight="1">
      <c r="A28" s="84"/>
      <c r="B28" s="49" t="s">
        <v>83</v>
      </c>
      <c r="C28" s="50"/>
      <c r="D28" s="50"/>
      <c r="E28" s="50"/>
      <c r="F28" s="51">
        <f aca="true" t="shared" si="0" ref="F28:K28">F29</f>
        <v>300</v>
      </c>
      <c r="G28" s="64">
        <f t="shared" si="0"/>
        <v>300</v>
      </c>
      <c r="H28" s="51">
        <f t="shared" si="0"/>
        <v>300</v>
      </c>
      <c r="I28" s="51">
        <f t="shared" si="0"/>
        <v>300</v>
      </c>
      <c r="J28" s="53">
        <f t="shared" si="0"/>
        <v>100</v>
      </c>
      <c r="K28" s="53">
        <f t="shared" si="0"/>
        <v>100</v>
      </c>
    </row>
    <row r="29" spans="1:11" ht="30">
      <c r="A29" s="84"/>
      <c r="B29" s="52" t="s">
        <v>25</v>
      </c>
      <c r="C29" s="50" t="s">
        <v>82</v>
      </c>
      <c r="D29" s="50" t="s">
        <v>82</v>
      </c>
      <c r="E29" s="50"/>
      <c r="F29" s="51">
        <v>300</v>
      </c>
      <c r="G29" s="64">
        <v>300</v>
      </c>
      <c r="H29" s="51">
        <v>300</v>
      </c>
      <c r="I29" s="51">
        <v>300</v>
      </c>
      <c r="J29" s="53">
        <f>H29/F29*100</f>
        <v>100</v>
      </c>
      <c r="K29" s="53">
        <f>I29/G29*100</f>
        <v>100</v>
      </c>
    </row>
    <row r="30" spans="1:11" ht="15">
      <c r="A30" s="84"/>
      <c r="B30" s="52" t="s">
        <v>26</v>
      </c>
      <c r="C30" s="50"/>
      <c r="D30" s="50"/>
      <c r="E30" s="50"/>
      <c r="F30" s="51"/>
      <c r="G30" s="64"/>
      <c r="H30" s="51"/>
      <c r="I30" s="51"/>
      <c r="J30" s="53"/>
      <c r="K30" s="53"/>
    </row>
    <row r="31" spans="1:11" ht="30">
      <c r="A31" s="85"/>
      <c r="B31" s="52" t="s">
        <v>115</v>
      </c>
      <c r="C31" s="50"/>
      <c r="D31" s="50"/>
      <c r="E31" s="50"/>
      <c r="F31" s="51"/>
      <c r="G31" s="64"/>
      <c r="H31" s="51"/>
      <c r="I31" s="51"/>
      <c r="J31" s="53"/>
      <c r="K31" s="53"/>
    </row>
    <row r="32" spans="1:11" ht="17.25" customHeight="1">
      <c r="A32" s="91">
        <v>3</v>
      </c>
      <c r="B32" s="52" t="s">
        <v>76</v>
      </c>
      <c r="C32" s="50"/>
      <c r="D32" s="50"/>
      <c r="E32" s="50"/>
      <c r="F32" s="51"/>
      <c r="G32" s="64"/>
      <c r="H32" s="51"/>
      <c r="I32" s="51"/>
      <c r="J32" s="53"/>
      <c r="K32" s="53"/>
    </row>
    <row r="33" spans="1:11" ht="30.75" customHeight="1">
      <c r="A33" s="92"/>
      <c r="B33" s="63" t="s">
        <v>77</v>
      </c>
      <c r="C33" s="50"/>
      <c r="D33" s="50"/>
      <c r="E33" s="50"/>
      <c r="F33" s="51"/>
      <c r="G33" s="64"/>
      <c r="H33" s="51"/>
      <c r="I33" s="51"/>
      <c r="J33" s="53"/>
      <c r="K33" s="53"/>
    </row>
    <row r="34" spans="1:11" ht="45">
      <c r="A34" s="92"/>
      <c r="B34" s="49" t="s">
        <v>67</v>
      </c>
      <c r="C34" s="50" t="s">
        <v>46</v>
      </c>
      <c r="D34" s="50" t="s">
        <v>27</v>
      </c>
      <c r="E34" s="50"/>
      <c r="F34" s="51">
        <f>F35</f>
        <v>49</v>
      </c>
      <c r="G34" s="64">
        <f>G35</f>
        <v>73440</v>
      </c>
      <c r="H34" s="51">
        <v>49</v>
      </c>
      <c r="I34" s="51">
        <f>I35</f>
        <v>46025</v>
      </c>
      <c r="J34" s="53">
        <f>J35</f>
        <v>100</v>
      </c>
      <c r="K34" s="53">
        <f>K35</f>
        <v>62.67020697167756</v>
      </c>
    </row>
    <row r="35" spans="1:11" ht="30">
      <c r="A35" s="92"/>
      <c r="B35" s="52" t="s">
        <v>25</v>
      </c>
      <c r="C35" s="50"/>
      <c r="D35" s="50"/>
      <c r="E35" s="50"/>
      <c r="F35" s="51">
        <v>49</v>
      </c>
      <c r="G35" s="64">
        <v>73440</v>
      </c>
      <c r="H35" s="51">
        <v>49</v>
      </c>
      <c r="I35" s="51">
        <v>46025</v>
      </c>
      <c r="J35" s="53">
        <f>H35/F35*100</f>
        <v>100</v>
      </c>
      <c r="K35" s="53">
        <f>I35/G35*100</f>
        <v>62.67020697167756</v>
      </c>
    </row>
    <row r="36" spans="1:11" ht="15">
      <c r="A36" s="92"/>
      <c r="B36" s="52" t="s">
        <v>26</v>
      </c>
      <c r="C36" s="50"/>
      <c r="D36" s="50"/>
      <c r="E36" s="50"/>
      <c r="F36" s="51"/>
      <c r="G36" s="64"/>
      <c r="H36" s="51"/>
      <c r="I36" s="51"/>
      <c r="J36" s="53"/>
      <c r="K36" s="53"/>
    </row>
    <row r="37" spans="1:11" ht="30">
      <c r="A37" s="93"/>
      <c r="B37" s="52" t="s">
        <v>115</v>
      </c>
      <c r="C37" s="50"/>
      <c r="D37" s="50"/>
      <c r="E37" s="50"/>
      <c r="F37" s="51"/>
      <c r="G37" s="64"/>
      <c r="H37" s="51"/>
      <c r="I37" s="51"/>
      <c r="J37" s="53"/>
      <c r="K37" s="53"/>
    </row>
    <row r="38" spans="1:11" ht="30">
      <c r="A38" s="83">
        <v>4</v>
      </c>
      <c r="B38" s="52" t="s">
        <v>78</v>
      </c>
      <c r="C38" s="50"/>
      <c r="D38" s="50"/>
      <c r="E38" s="50"/>
      <c r="F38" s="51"/>
      <c r="G38" s="64"/>
      <c r="H38" s="51"/>
      <c r="I38" s="51"/>
      <c r="J38" s="53"/>
      <c r="K38" s="53"/>
    </row>
    <row r="39" spans="1:11" ht="15">
      <c r="A39" s="84"/>
      <c r="B39" s="63" t="s">
        <v>75</v>
      </c>
      <c r="C39" s="50"/>
      <c r="D39" s="50"/>
      <c r="E39" s="50"/>
      <c r="F39" s="51"/>
      <c r="G39" s="64"/>
      <c r="H39" s="51"/>
      <c r="I39" s="51"/>
      <c r="J39" s="53"/>
      <c r="K39" s="53"/>
    </row>
    <row r="40" spans="1:11" ht="30">
      <c r="A40" s="84"/>
      <c r="B40" s="49" t="s">
        <v>68</v>
      </c>
      <c r="C40" s="50" t="s">
        <v>47</v>
      </c>
      <c r="D40" s="50" t="s">
        <v>40</v>
      </c>
      <c r="E40" s="50"/>
      <c r="F40" s="51">
        <f>F41</f>
        <v>1354</v>
      </c>
      <c r="G40" s="64">
        <f>G41</f>
        <v>1354</v>
      </c>
      <c r="H40" s="51">
        <v>1354</v>
      </c>
      <c r="I40" s="51">
        <f>I41</f>
        <v>70131</v>
      </c>
      <c r="J40" s="53">
        <f>J41</f>
        <v>100</v>
      </c>
      <c r="K40" s="53">
        <f>K41</f>
        <v>5179.542097488922</v>
      </c>
    </row>
    <row r="41" spans="1:11" ht="30">
      <c r="A41" s="84"/>
      <c r="B41" s="52" t="s">
        <v>25</v>
      </c>
      <c r="C41" s="50"/>
      <c r="D41" s="50"/>
      <c r="E41" s="50"/>
      <c r="F41" s="51">
        <v>1354</v>
      </c>
      <c r="G41" s="64">
        <f>F41</f>
        <v>1354</v>
      </c>
      <c r="H41" s="51">
        <v>1354</v>
      </c>
      <c r="I41" s="51">
        <v>70131</v>
      </c>
      <c r="J41" s="53">
        <f>H41/F41*100</f>
        <v>100</v>
      </c>
      <c r="K41" s="53">
        <f>I41/G41*100</f>
        <v>5179.542097488922</v>
      </c>
    </row>
    <row r="42" spans="1:11" ht="15">
      <c r="A42" s="84"/>
      <c r="B42" s="52" t="s">
        <v>26</v>
      </c>
      <c r="C42" s="50"/>
      <c r="D42" s="50"/>
      <c r="E42" s="50"/>
      <c r="F42" s="51"/>
      <c r="G42" s="64"/>
      <c r="H42" s="51"/>
      <c r="I42" s="51"/>
      <c r="J42" s="53"/>
      <c r="K42" s="53"/>
    </row>
    <row r="43" spans="1:11" ht="30">
      <c r="A43" s="85"/>
      <c r="B43" s="52" t="s">
        <v>115</v>
      </c>
      <c r="C43" s="50"/>
      <c r="D43" s="50"/>
      <c r="E43" s="50"/>
      <c r="F43" s="51"/>
      <c r="G43" s="64"/>
      <c r="H43" s="51"/>
      <c r="I43" s="51"/>
      <c r="J43" s="53"/>
      <c r="K43" s="53"/>
    </row>
    <row r="44" spans="1:11" ht="15">
      <c r="A44" s="91">
        <v>5</v>
      </c>
      <c r="B44" s="49" t="s">
        <v>49</v>
      </c>
      <c r="C44" s="50" t="s">
        <v>27</v>
      </c>
      <c r="D44" s="50" t="s">
        <v>39</v>
      </c>
      <c r="E44" s="50"/>
      <c r="F44" s="51">
        <f>F45</f>
        <v>400</v>
      </c>
      <c r="G44" s="64">
        <f>G45</f>
        <v>400</v>
      </c>
      <c r="H44" s="51">
        <v>100</v>
      </c>
      <c r="I44" s="51">
        <f>I45</f>
        <v>100</v>
      </c>
      <c r="J44" s="53">
        <f>J45</f>
        <v>25</v>
      </c>
      <c r="K44" s="53">
        <f>K45</f>
        <v>25</v>
      </c>
    </row>
    <row r="45" spans="1:11" ht="30">
      <c r="A45" s="92"/>
      <c r="B45" s="52" t="s">
        <v>25</v>
      </c>
      <c r="C45" s="50"/>
      <c r="D45" s="50"/>
      <c r="E45" s="50"/>
      <c r="F45" s="51">
        <v>400</v>
      </c>
      <c r="G45" s="64">
        <f>F45</f>
        <v>400</v>
      </c>
      <c r="H45" s="51">
        <v>100</v>
      </c>
      <c r="I45" s="51">
        <v>100</v>
      </c>
      <c r="J45" s="53">
        <f>H45/F45*100</f>
        <v>25</v>
      </c>
      <c r="K45" s="53">
        <f>I45/G45*100</f>
        <v>25</v>
      </c>
    </row>
    <row r="46" spans="1:11" ht="15">
      <c r="A46" s="92"/>
      <c r="B46" s="52" t="s">
        <v>26</v>
      </c>
      <c r="C46" s="50"/>
      <c r="D46" s="50"/>
      <c r="E46" s="50"/>
      <c r="F46" s="51"/>
      <c r="G46" s="64"/>
      <c r="H46" s="51"/>
      <c r="I46" s="51"/>
      <c r="J46" s="53"/>
      <c r="K46" s="53"/>
    </row>
    <row r="47" spans="1:11" ht="30">
      <c r="A47" s="93"/>
      <c r="B47" s="52" t="s">
        <v>115</v>
      </c>
      <c r="C47" s="50"/>
      <c r="D47" s="50"/>
      <c r="E47" s="50"/>
      <c r="F47" s="51"/>
      <c r="G47" s="64"/>
      <c r="H47" s="51"/>
      <c r="I47" s="51"/>
      <c r="J47" s="53"/>
      <c r="K47" s="53"/>
    </row>
    <row r="48" spans="1:11" ht="30">
      <c r="A48" s="91">
        <v>6</v>
      </c>
      <c r="B48" s="52" t="s">
        <v>79</v>
      </c>
      <c r="C48" s="50"/>
      <c r="D48" s="50"/>
      <c r="E48" s="50"/>
      <c r="F48" s="51"/>
      <c r="G48" s="64"/>
      <c r="H48" s="51"/>
      <c r="I48" s="51"/>
      <c r="J48" s="53"/>
      <c r="K48" s="53"/>
    </row>
    <row r="49" spans="1:11" ht="27.75" customHeight="1">
      <c r="A49" s="92"/>
      <c r="B49" s="63" t="s">
        <v>77</v>
      </c>
      <c r="C49" s="50"/>
      <c r="D49" s="50"/>
      <c r="E49" s="50"/>
      <c r="F49" s="51"/>
      <c r="G49" s="64"/>
      <c r="H49" s="51"/>
      <c r="I49" s="51"/>
      <c r="J49" s="53"/>
      <c r="K49" s="53"/>
    </row>
    <row r="50" spans="1:11" ht="30">
      <c r="A50" s="92"/>
      <c r="B50" s="49" t="s">
        <v>69</v>
      </c>
      <c r="C50" s="50" t="s">
        <v>80</v>
      </c>
      <c r="D50" s="50" t="s">
        <v>39</v>
      </c>
      <c r="E50" s="50"/>
      <c r="F50" s="51">
        <f>F51</f>
        <v>177578</v>
      </c>
      <c r="G50" s="64">
        <f>G51</f>
        <v>177578</v>
      </c>
      <c r="H50" s="51">
        <v>124701</v>
      </c>
      <c r="I50" s="51">
        <f>I51</f>
        <v>168730</v>
      </c>
      <c r="J50" s="53">
        <f>J51</f>
        <v>70.223225850049</v>
      </c>
      <c r="K50" s="53">
        <f>K51</f>
        <v>95.01740080415367</v>
      </c>
    </row>
    <row r="51" spans="1:11" ht="30">
      <c r="A51" s="92"/>
      <c r="B51" s="52" t="s">
        <v>25</v>
      </c>
      <c r="C51" s="50"/>
      <c r="D51" s="50"/>
      <c r="E51" s="50"/>
      <c r="F51" s="51">
        <v>177578</v>
      </c>
      <c r="G51" s="64">
        <f>F51</f>
        <v>177578</v>
      </c>
      <c r="H51" s="51">
        <v>124701</v>
      </c>
      <c r="I51" s="51">
        <v>168730</v>
      </c>
      <c r="J51" s="53">
        <f>H51/F51*100</f>
        <v>70.223225850049</v>
      </c>
      <c r="K51" s="53">
        <f>I51/G51*100</f>
        <v>95.01740080415367</v>
      </c>
    </row>
    <row r="52" spans="1:11" ht="15">
      <c r="A52" s="92"/>
      <c r="B52" s="52" t="s">
        <v>26</v>
      </c>
      <c r="C52" s="50"/>
      <c r="D52" s="50"/>
      <c r="E52" s="50"/>
      <c r="F52" s="51"/>
      <c r="G52" s="64"/>
      <c r="H52" s="51"/>
      <c r="I52" s="51"/>
      <c r="J52" s="53"/>
      <c r="K52" s="53"/>
    </row>
    <row r="53" spans="1:11" ht="30">
      <c r="A53" s="93"/>
      <c r="B53" s="52" t="s">
        <v>115</v>
      </c>
      <c r="C53" s="50"/>
      <c r="D53" s="50"/>
      <c r="E53" s="50"/>
      <c r="F53" s="51"/>
      <c r="G53" s="64"/>
      <c r="H53" s="51"/>
      <c r="I53" s="51"/>
      <c r="J53" s="53"/>
      <c r="K53" s="53"/>
    </row>
    <row r="54" spans="1:11" ht="15">
      <c r="A54" s="91">
        <v>7</v>
      </c>
      <c r="B54" s="52" t="s">
        <v>81</v>
      </c>
      <c r="C54" s="50"/>
      <c r="D54" s="50"/>
      <c r="E54" s="50"/>
      <c r="F54" s="51"/>
      <c r="G54" s="64"/>
      <c r="H54" s="51"/>
      <c r="I54" s="51"/>
      <c r="J54" s="53"/>
      <c r="K54" s="53"/>
    </row>
    <row r="55" spans="1:11" ht="28.5" customHeight="1">
      <c r="A55" s="92"/>
      <c r="B55" s="63" t="s">
        <v>77</v>
      </c>
      <c r="C55" s="50"/>
      <c r="D55" s="50"/>
      <c r="E55" s="50"/>
      <c r="F55" s="51"/>
      <c r="G55" s="64"/>
      <c r="H55" s="51"/>
      <c r="I55" s="51"/>
      <c r="J55" s="53"/>
      <c r="K55" s="53"/>
    </row>
    <row r="56" spans="1:11" ht="15">
      <c r="A56" s="92"/>
      <c r="B56" s="49" t="s">
        <v>50</v>
      </c>
      <c r="C56" s="50" t="s">
        <v>27</v>
      </c>
      <c r="D56" s="50" t="s">
        <v>42</v>
      </c>
      <c r="E56" s="50"/>
      <c r="F56" s="51">
        <f>F57</f>
        <v>2822</v>
      </c>
      <c r="G56" s="64">
        <f>G57</f>
        <v>2822</v>
      </c>
      <c r="H56" s="51">
        <v>344</v>
      </c>
      <c r="I56" s="51">
        <f>I57</f>
        <v>344</v>
      </c>
      <c r="J56" s="53">
        <f>J57</f>
        <v>12.189936215450036</v>
      </c>
      <c r="K56" s="53">
        <f>K57</f>
        <v>12.189936215450036</v>
      </c>
    </row>
    <row r="57" spans="1:11" ht="30">
      <c r="A57" s="92"/>
      <c r="B57" s="52" t="s">
        <v>25</v>
      </c>
      <c r="C57" s="50"/>
      <c r="D57" s="50"/>
      <c r="E57" s="50"/>
      <c r="F57" s="51">
        <v>2822</v>
      </c>
      <c r="G57" s="64">
        <v>2822</v>
      </c>
      <c r="H57" s="51">
        <v>344</v>
      </c>
      <c r="I57" s="51">
        <f>H57</f>
        <v>344</v>
      </c>
      <c r="J57" s="53">
        <f>H57/F57*100</f>
        <v>12.189936215450036</v>
      </c>
      <c r="K57" s="53">
        <f>I57/G57*100</f>
        <v>12.189936215450036</v>
      </c>
    </row>
    <row r="58" spans="1:11" ht="15">
      <c r="A58" s="92"/>
      <c r="B58" s="52" t="s">
        <v>26</v>
      </c>
      <c r="C58" s="50"/>
      <c r="D58" s="50"/>
      <c r="E58" s="50"/>
      <c r="F58" s="51"/>
      <c r="G58" s="64"/>
      <c r="H58" s="51"/>
      <c r="I58" s="51"/>
      <c r="J58" s="53"/>
      <c r="K58" s="53"/>
    </row>
    <row r="59" spans="1:11" ht="30">
      <c r="A59" s="93"/>
      <c r="B59" s="52" t="s">
        <v>115</v>
      </c>
      <c r="C59" s="50"/>
      <c r="D59" s="50"/>
      <c r="E59" s="50"/>
      <c r="F59" s="51"/>
      <c r="G59" s="64"/>
      <c r="H59" s="51"/>
      <c r="I59" s="51"/>
      <c r="J59" s="53"/>
      <c r="K59" s="53"/>
    </row>
    <row r="60" spans="1:11" ht="30" customHeight="1">
      <c r="A60" s="91">
        <v>8</v>
      </c>
      <c r="B60" s="63" t="s">
        <v>77</v>
      </c>
      <c r="C60" s="50"/>
      <c r="D60" s="50"/>
      <c r="E60" s="50"/>
      <c r="F60" s="51"/>
      <c r="G60" s="64"/>
      <c r="H60" s="51"/>
      <c r="I60" s="51"/>
      <c r="J60" s="53"/>
      <c r="K60" s="53"/>
    </row>
    <row r="61" spans="1:11" ht="15">
      <c r="A61" s="92"/>
      <c r="B61" s="49" t="s">
        <v>51</v>
      </c>
      <c r="C61" s="50" t="s">
        <v>82</v>
      </c>
      <c r="D61" s="50" t="s">
        <v>42</v>
      </c>
      <c r="E61" s="50"/>
      <c r="F61" s="51">
        <f>F62</f>
        <v>3183</v>
      </c>
      <c r="G61" s="64">
        <f>G62</f>
        <v>3183</v>
      </c>
      <c r="H61" s="51">
        <v>3635</v>
      </c>
      <c r="I61" s="51">
        <f>I62</f>
        <v>3335</v>
      </c>
      <c r="J61" s="53">
        <f>J62</f>
        <v>104.77536914860195</v>
      </c>
      <c r="K61" s="53">
        <f>K62</f>
        <v>104.77536914860195</v>
      </c>
    </row>
    <row r="62" spans="1:11" ht="30">
      <c r="A62" s="92"/>
      <c r="B62" s="52" t="s">
        <v>25</v>
      </c>
      <c r="C62" s="50"/>
      <c r="D62" s="50"/>
      <c r="E62" s="50"/>
      <c r="F62" s="51">
        <v>3183</v>
      </c>
      <c r="G62" s="64">
        <v>3183</v>
      </c>
      <c r="H62" s="51">
        <v>3335</v>
      </c>
      <c r="I62" s="51">
        <v>3335</v>
      </c>
      <c r="J62" s="53">
        <f>H62/F62*100</f>
        <v>104.77536914860195</v>
      </c>
      <c r="K62" s="53">
        <f>I62/G62*100</f>
        <v>104.77536914860195</v>
      </c>
    </row>
    <row r="63" spans="1:11" ht="15">
      <c r="A63" s="92"/>
      <c r="B63" s="52" t="s">
        <v>26</v>
      </c>
      <c r="C63" s="50"/>
      <c r="D63" s="50"/>
      <c r="E63" s="50"/>
      <c r="F63" s="51"/>
      <c r="G63" s="64"/>
      <c r="H63" s="51"/>
      <c r="I63" s="51"/>
      <c r="J63" s="53"/>
      <c r="K63" s="53"/>
    </row>
    <row r="64" spans="1:11" ht="30">
      <c r="A64" s="93"/>
      <c r="B64" s="52" t="s">
        <v>115</v>
      </c>
      <c r="C64" s="50"/>
      <c r="D64" s="50"/>
      <c r="E64" s="50"/>
      <c r="F64" s="51"/>
      <c r="G64" s="64"/>
      <c r="H64" s="51"/>
      <c r="I64" s="51"/>
      <c r="J64" s="53"/>
      <c r="K64" s="53"/>
    </row>
    <row r="65" spans="1:11" ht="15">
      <c r="A65" s="91">
        <v>9</v>
      </c>
      <c r="B65" s="49" t="s">
        <v>36</v>
      </c>
      <c r="C65" s="50"/>
      <c r="D65" s="50"/>
      <c r="E65" s="50"/>
      <c r="F65" s="51">
        <f aca="true" t="shared" si="1" ref="F65:K65">F66</f>
        <v>311982</v>
      </c>
      <c r="G65" s="64">
        <f t="shared" si="1"/>
        <v>6144996</v>
      </c>
      <c r="H65" s="51">
        <f t="shared" si="1"/>
        <v>199755</v>
      </c>
      <c r="I65" s="51">
        <f t="shared" si="1"/>
        <v>4170610</v>
      </c>
      <c r="J65" s="53">
        <f t="shared" si="1"/>
        <v>64.02773236917515</v>
      </c>
      <c r="K65" s="53">
        <f t="shared" si="1"/>
        <v>67.87001976893069</v>
      </c>
    </row>
    <row r="66" spans="1:11" ht="30">
      <c r="A66" s="92"/>
      <c r="B66" s="52" t="s">
        <v>25</v>
      </c>
      <c r="C66" s="50"/>
      <c r="D66" s="50"/>
      <c r="E66" s="50"/>
      <c r="F66" s="51">
        <f>F20+F35+F41+F45+F51+F57+F62+F29</f>
        <v>311982</v>
      </c>
      <c r="G66" s="64">
        <f>G20+G35+G41+G45+G51+G57+G62+G29</f>
        <v>6144996</v>
      </c>
      <c r="H66" s="51">
        <f>H20+H35+H41+H45+H51+H57+H62+H29</f>
        <v>199755</v>
      </c>
      <c r="I66" s="51">
        <f>I20+I35+I41+I45+I51+I57+I62+I29+I24</f>
        <v>4170610</v>
      </c>
      <c r="J66" s="53">
        <f>H66/F66*100</f>
        <v>64.02773236917515</v>
      </c>
      <c r="K66" s="53">
        <f>I66/G66*100</f>
        <v>67.87001976893069</v>
      </c>
    </row>
    <row r="67" spans="1:11" ht="15">
      <c r="A67" s="92"/>
      <c r="B67" s="52" t="s">
        <v>26</v>
      </c>
      <c r="C67" s="50"/>
      <c r="D67" s="50"/>
      <c r="E67" s="50"/>
      <c r="F67" s="51"/>
      <c r="G67" s="64"/>
      <c r="H67" s="51"/>
      <c r="I67" s="51"/>
      <c r="J67" s="53"/>
      <c r="K67" s="53"/>
    </row>
    <row r="68" spans="1:11" ht="30">
      <c r="A68" s="93"/>
      <c r="B68" s="52" t="s">
        <v>115</v>
      </c>
      <c r="C68" s="50"/>
      <c r="D68" s="50"/>
      <c r="E68" s="50"/>
      <c r="F68" s="51"/>
      <c r="G68" s="64"/>
      <c r="H68" s="51"/>
      <c r="I68" s="51"/>
      <c r="J68" s="53"/>
      <c r="K68" s="53"/>
    </row>
    <row r="70" spans="2:11" ht="15">
      <c r="B70" s="78" t="s">
        <v>116</v>
      </c>
      <c r="C70" s="78"/>
      <c r="D70" s="78"/>
      <c r="E70" s="78"/>
      <c r="F70" s="78"/>
      <c r="G70" s="78"/>
      <c r="H70" s="78"/>
      <c r="I70" s="78"/>
      <c r="J70" s="78"/>
      <c r="K70" s="78"/>
    </row>
    <row r="71" spans="2:11" ht="32.25" customHeight="1">
      <c r="B71" s="70" t="s">
        <v>111</v>
      </c>
      <c r="C71" s="70"/>
      <c r="D71" s="70"/>
      <c r="E71" s="70"/>
      <c r="F71" s="70"/>
      <c r="G71" s="70"/>
      <c r="H71" s="70"/>
      <c r="I71" s="70"/>
      <c r="J71" s="70"/>
      <c r="K71" s="70"/>
    </row>
    <row r="72" spans="2:11" ht="15">
      <c r="B72" s="70" t="s">
        <v>112</v>
      </c>
      <c r="C72" s="70"/>
      <c r="D72" s="70"/>
      <c r="E72" s="70"/>
      <c r="F72" s="70"/>
      <c r="G72" s="70"/>
      <c r="H72" s="70"/>
      <c r="I72" s="70"/>
      <c r="J72" s="70"/>
      <c r="K72" s="70"/>
    </row>
  </sheetData>
  <sheetProtection/>
  <mergeCells count="30">
    <mergeCell ref="F10:F15"/>
    <mergeCell ref="A48:A53"/>
    <mergeCell ref="A54:A59"/>
    <mergeCell ref="A60:A64"/>
    <mergeCell ref="A27:A31"/>
    <mergeCell ref="E5:E15"/>
    <mergeCell ref="F5:I8"/>
    <mergeCell ref="G10:G15"/>
    <mergeCell ref="H10:H15"/>
    <mergeCell ref="I10:I15"/>
    <mergeCell ref="A65:A68"/>
    <mergeCell ref="A44:A47"/>
    <mergeCell ref="B70:K70"/>
    <mergeCell ref="B71:K71"/>
    <mergeCell ref="B72:K72"/>
    <mergeCell ref="J5:K9"/>
    <mergeCell ref="K10:K15"/>
    <mergeCell ref="A32:A37"/>
    <mergeCell ref="A38:A43"/>
    <mergeCell ref="C8:C15"/>
    <mergeCell ref="L10:L15"/>
    <mergeCell ref="A17:A26"/>
    <mergeCell ref="A5:A15"/>
    <mergeCell ref="B5:B15"/>
    <mergeCell ref="C5:D7"/>
    <mergeCell ref="J10:J15"/>
    <mergeCell ref="L5:L7"/>
    <mergeCell ref="D8:D15"/>
    <mergeCell ref="F9:G9"/>
    <mergeCell ref="H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ОАО"ММТП"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Котихина Дарья Вячеславовна</cp:lastModifiedBy>
  <cp:lastPrinted>2016-07-08T06:37:02Z</cp:lastPrinted>
  <dcterms:created xsi:type="dcterms:W3CDTF">2013-01-14T09:41:06Z</dcterms:created>
  <dcterms:modified xsi:type="dcterms:W3CDTF">2018-04-25T01:26:33Z</dcterms:modified>
  <cp:category/>
  <cp:version/>
  <cp:contentType/>
  <cp:contentStatus/>
</cp:coreProperties>
</file>