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Лист1!$A$1:$T$37</definedName>
  </definedNames>
  <calcPr calcId="162913"/>
</workbook>
</file>

<file path=xl/calcChain.xml><?xml version="1.0" encoding="utf-8"?>
<calcChain xmlns="http://schemas.openxmlformats.org/spreadsheetml/2006/main">
  <c r="N26" i="1" l="1"/>
  <c r="K26" i="1" s="1"/>
  <c r="N27" i="1" l="1"/>
  <c r="K27" i="1" s="1"/>
  <c r="N28" i="1"/>
  <c r="K28" i="1" s="1"/>
  <c r="N25" i="1" l="1"/>
  <c r="K25" i="1" s="1"/>
  <c r="N24" i="1"/>
  <c r="K24" i="1" s="1"/>
  <c r="N23" i="1"/>
  <c r="K23" i="1" s="1"/>
  <c r="N22" i="1"/>
  <c r="K22" i="1" s="1"/>
  <c r="N21" i="1"/>
  <c r="K21" i="1"/>
  <c r="N20" i="1"/>
  <c r="N19" i="1"/>
  <c r="K20" i="1" l="1"/>
  <c r="K19" i="1" l="1"/>
</calcChain>
</file>

<file path=xl/sharedStrings.xml><?xml version="1.0" encoding="utf-8"?>
<sst xmlns="http://schemas.openxmlformats.org/spreadsheetml/2006/main" count="88" uniqueCount="70">
  <si>
    <t>Форма 9ж 2</t>
  </si>
  <si>
    <t>Информация о способах приобретения, стоимости и об объемах товаров, необходимых для выполнения (оказания) регулируемых работ (услуг) в морских портах</t>
  </si>
  <si>
    <r>
      <t xml:space="preserve">предоставляемая     </t>
    </r>
    <r>
      <rPr>
        <u/>
        <sz val="11"/>
        <color theme="1"/>
        <rFont val="Calibri"/>
        <family val="2"/>
        <charset val="204"/>
        <scheme val="minor"/>
      </rPr>
      <t>Акционерным обществом "Торговый порт Посьет"</t>
    </r>
  </si>
  <si>
    <r>
      <t xml:space="preserve">на территории    </t>
    </r>
    <r>
      <rPr>
        <u/>
        <sz val="11"/>
        <color theme="1"/>
        <rFont val="Calibri"/>
        <family val="2"/>
        <charset val="204"/>
        <scheme val="minor"/>
      </rPr>
      <t>Приморский край</t>
    </r>
  </si>
  <si>
    <t>Дата закупки</t>
  </si>
  <si>
    <t>Способ закупки</t>
  </si>
  <si>
    <t>Предмет закупки (товары, работы, услуги)</t>
  </si>
  <si>
    <t>Поставщик (подрядная организация)</t>
  </si>
  <si>
    <t>размещение заказов путем проведения торгов:</t>
  </si>
  <si>
    <t>аукцион</t>
  </si>
  <si>
    <t>иное</t>
  </si>
  <si>
    <t>техника</t>
  </si>
  <si>
    <t>начальная цена (стоимость)договора</t>
  </si>
  <si>
    <t>размещение заказов без проведения торгов:</t>
  </si>
  <si>
    <t>запрос котировок</t>
  </si>
  <si>
    <t>единственный поставщик (подрядчик)</t>
  </si>
  <si>
    <t>металло-продукция</t>
  </si>
  <si>
    <t>Цена за единицу товара, работ, услуг (тыс. руб.)</t>
  </si>
  <si>
    <t>Колличество (объем товаров, работ, услуг)</t>
  </si>
  <si>
    <t>Сумма закупки (товаров, работ, услуг) (тыс. руб.)</t>
  </si>
  <si>
    <t xml:space="preserve">Реквизиты документа </t>
  </si>
  <si>
    <t>Примечание</t>
  </si>
  <si>
    <t>№ п/п</t>
  </si>
  <si>
    <t>Управляющий директор АО "Торговый порт Посьет"</t>
  </si>
  <si>
    <t>Согласовано:</t>
  </si>
  <si>
    <t>Исполнитель:</t>
  </si>
  <si>
    <r>
      <t xml:space="preserve">сведения о юридическом лице:   </t>
    </r>
    <r>
      <rPr>
        <u/>
        <sz val="11"/>
        <color theme="1"/>
        <rFont val="Calibri"/>
        <family val="2"/>
        <charset val="204"/>
        <scheme val="minor"/>
      </rPr>
      <t>Акционерное общество "Торговый порт Посьет"</t>
    </r>
  </si>
  <si>
    <t xml:space="preserve"> </t>
  </si>
  <si>
    <t>*</t>
  </si>
  <si>
    <t>тел. 8 (42331) 20 321 факс 8 (42331) 20 322, E-mail: mail.posiet@mechelgroup.ru</t>
  </si>
  <si>
    <t>конкурс</t>
  </si>
  <si>
    <t>АО "ЗАВОД КРАСНЫЙ ЯКОРЬ"</t>
  </si>
  <si>
    <r>
      <t>Смычка промежуточная якорной цепи 1-ой категории, калибр цепи 42, длина 25 метров (</t>
    </r>
    <r>
      <rPr>
        <sz val="11"/>
        <color theme="1"/>
        <rFont val="Times New Roman"/>
        <family val="1"/>
        <charset val="204"/>
      </rPr>
      <t>ГОСТ 228-79)</t>
    </r>
  </si>
  <si>
    <t>О.В. Архангельская</t>
  </si>
  <si>
    <t xml:space="preserve">Поставка металлопродукции для ремонта перегрузочной техники,производственного и специализированного оборудования </t>
  </si>
  <si>
    <t>ПАО "Ижсталь"</t>
  </si>
  <si>
    <t>Юрисконсульт отдела  0300.</t>
  </si>
  <si>
    <t>В. Гриценко</t>
  </si>
  <si>
    <t>Главный  специалист 0501.</t>
  </si>
  <si>
    <t>692705, Приморский край, Хасанский район, пгт. Посьет, ул. Портовая, 41 руководитель: Управляющий директор - Рогов Владимир Николаевич</t>
  </si>
  <si>
    <t>В.Н. Рогов</t>
  </si>
  <si>
    <r>
      <t xml:space="preserve">за период   </t>
    </r>
    <r>
      <rPr>
        <u/>
        <sz val="11"/>
        <color theme="1"/>
        <rFont val="Calibri"/>
        <family val="2"/>
        <charset val="204"/>
        <scheme val="minor"/>
      </rPr>
      <t>с  01.01.2023г. по 31.12.2023г.</t>
    </r>
  </si>
  <si>
    <t>Поставка грейфера двухчелюстного гидравлического с ротатором объемом 2 м³ для сыпучих грузов</t>
  </si>
  <si>
    <t>ООО "КАРЬЕРНЫЕ МАШИНЫ"</t>
  </si>
  <si>
    <t xml:space="preserve">Поставка автопогрузчика вилочного грузоподъемностью 10 тонн, мачта со свободным ходом </t>
  </si>
  <si>
    <t>ООО "ТРАК РЕСУРС"</t>
  </si>
  <si>
    <t>Поставка самосвала</t>
  </si>
  <si>
    <t>ООО "ШАНХАЙ СПЕЦТЕХНИКА"</t>
  </si>
  <si>
    <t xml:space="preserve">Поставка стрелового перегружателя </t>
  </si>
  <si>
    <t>ООО "Техноинновации"</t>
  </si>
  <si>
    <t>Договор № 140-23/ТПП от 28.03.2023 г.</t>
  </si>
  <si>
    <t xml:space="preserve">Договор № 275-23/ТПП от 16.06.2023 г. </t>
  </si>
  <si>
    <t>Договор № 570-23/ТПП от 18.12.2023 г.</t>
  </si>
  <si>
    <t>Договор №505-23/ТПП от 17.11.2023 г.</t>
  </si>
  <si>
    <t>Договор № 476-23/ТПП от 30.10.2023 г.</t>
  </si>
  <si>
    <t>Договор №515-23/ТПП от 22.11.2023 г.</t>
  </si>
  <si>
    <t xml:space="preserve">Поставка двух мини-погрузчиков с объемом ковша не менее 0,30 м³ </t>
  </si>
  <si>
    <t>ООО "ЛГ Машинери"</t>
  </si>
  <si>
    <t>Договор № 575-23/ТПП от 20.12.2023 г.</t>
  </si>
  <si>
    <t>Поставка вала</t>
  </si>
  <si>
    <t>ПАО "ЧМК"</t>
  </si>
  <si>
    <t>Спецификация №24 к Договору №10015838 от 29.04.2016 г.</t>
  </si>
  <si>
    <t>Чертеж 4459333-1</t>
  </si>
  <si>
    <t>Спецификация №25 к Договору №10015838 от 29.04.2016 г.</t>
  </si>
  <si>
    <t>Ось, втулка</t>
  </si>
  <si>
    <t>Спецификация №23 к Договору №10015838 от 29.04.2016 г.</t>
  </si>
  <si>
    <t>Чертеж
КП 140-200-006-01
КП 140-300-012
КП 140-300-009-01
КП 140-140-001</t>
  </si>
  <si>
    <t xml:space="preserve">Полый шлицевой вал </t>
  </si>
  <si>
    <t>ООО "ЕСК СУЭК" "Артемовское РМУ"</t>
  </si>
  <si>
    <t>Договор №527-23/ТПП от 04.12.2023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</si>
</sst>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7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/>
    <xf numFmtId="0" fontId="10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view="pageBreakPreview" topLeftCell="A28" zoomScaleNormal="100" zoomScaleSheetLayoutView="100" workbookViewId="0">
      <selection activeCell="A27" sqref="A27:XFD27"/>
    </sheetView>
  </sheetViews>
  <sheetFormatPr defaultRowHeight="15" x14ac:dyDescent="0.25"/>
  <cols>
    <col min="1" max="1" width="0.28515625" customWidth="1"/>
    <col min="2" max="2" width="3.85546875" customWidth="1"/>
    <col min="3" max="3" width="16.85546875" customWidth="1"/>
    <col min="4" max="5" width="10.5703125" customWidth="1"/>
    <col min="6" max="6" width="5.28515625" customWidth="1"/>
    <col min="7" max="7" width="19.28515625" customWidth="1"/>
    <col min="8" max="8" width="2.5703125" customWidth="1"/>
    <col min="9" max="9" width="25.42578125" customWidth="1"/>
    <col min="10" max="10" width="30.28515625" customWidth="1"/>
    <col min="11" max="11" width="11.7109375" customWidth="1"/>
    <col min="12" max="12" width="3.140625" customWidth="1"/>
    <col min="13" max="13" width="8" customWidth="1"/>
    <col min="14" max="14" width="11.42578125" customWidth="1"/>
    <col min="15" max="15" width="17.28515625" customWidth="1"/>
    <col min="16" max="16" width="23.42578125" customWidth="1"/>
    <col min="17" max="17" width="19" customWidth="1"/>
  </cols>
  <sheetData>
    <row r="1" spans="2:24" ht="4.5" customHeight="1" x14ac:dyDescent="0.25"/>
    <row r="2" spans="2:24" ht="12" customHeight="1" x14ac:dyDescent="0.25">
      <c r="P2" s="31" t="s">
        <v>0</v>
      </c>
      <c r="Q2" s="31"/>
      <c r="W2" s="31"/>
      <c r="X2" s="31"/>
    </row>
    <row r="3" spans="2:24" ht="38.25" customHeight="1" x14ac:dyDescent="0.25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"/>
      <c r="S3" s="1"/>
      <c r="T3" s="1"/>
      <c r="U3" s="1"/>
      <c r="V3" s="1"/>
    </row>
    <row r="4" spans="2:24" ht="12.75" customHeight="1" x14ac:dyDescent="0.25"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24" ht="3" customHeight="1" x14ac:dyDescent="0.25"/>
    <row r="6" spans="2:24" ht="12.75" customHeight="1" x14ac:dyDescent="0.25">
      <c r="C6" s="33" t="s">
        <v>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2:24" ht="3" customHeight="1" x14ac:dyDescent="0.25"/>
    <row r="8" spans="2:24" ht="11.25" customHeight="1" x14ac:dyDescent="0.25">
      <c r="C8" s="32" t="s">
        <v>41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24" ht="4.5" customHeight="1" x14ac:dyDescent="0.25"/>
    <row r="10" spans="2:24" ht="11.25" customHeight="1" x14ac:dyDescent="0.25">
      <c r="C10" s="33" t="s">
        <v>26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2:24" ht="3" customHeight="1" x14ac:dyDescent="0.25"/>
    <row r="12" spans="2:24" ht="12" customHeight="1" x14ac:dyDescent="0.25">
      <c r="B12" s="2"/>
      <c r="C12" s="35" t="s">
        <v>39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24" ht="12.75" customHeight="1" x14ac:dyDescent="0.25">
      <c r="B13" s="2"/>
      <c r="C13" s="37" t="s">
        <v>29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2:24" ht="20.25" customHeight="1" x14ac:dyDescent="0.25">
      <c r="B14" s="26" t="s">
        <v>22</v>
      </c>
      <c r="C14" s="38" t="s">
        <v>4</v>
      </c>
      <c r="D14" s="40" t="s">
        <v>5</v>
      </c>
      <c r="E14" s="42"/>
      <c r="F14" s="42"/>
      <c r="G14" s="42"/>
      <c r="H14" s="41"/>
      <c r="I14" s="43" t="s">
        <v>6</v>
      </c>
      <c r="J14" s="44"/>
      <c r="K14" s="38" t="s">
        <v>17</v>
      </c>
      <c r="L14" s="43" t="s">
        <v>18</v>
      </c>
      <c r="M14" s="44"/>
      <c r="N14" s="26" t="s">
        <v>19</v>
      </c>
      <c r="O14" s="26" t="s">
        <v>7</v>
      </c>
      <c r="P14" s="26" t="s">
        <v>20</v>
      </c>
      <c r="Q14" s="26" t="s">
        <v>21</v>
      </c>
    </row>
    <row r="15" spans="2:24" ht="57.75" customHeight="1" x14ac:dyDescent="0.25">
      <c r="B15" s="28"/>
      <c r="C15" s="39"/>
      <c r="D15" s="40" t="s">
        <v>8</v>
      </c>
      <c r="E15" s="41"/>
      <c r="F15" s="40" t="s">
        <v>13</v>
      </c>
      <c r="G15" s="42"/>
      <c r="H15" s="41"/>
      <c r="I15" s="45"/>
      <c r="J15" s="46"/>
      <c r="K15" s="39"/>
      <c r="L15" s="45"/>
      <c r="M15" s="46"/>
      <c r="N15" s="28"/>
      <c r="O15" s="28"/>
      <c r="P15" s="28"/>
      <c r="Q15" s="28"/>
    </row>
    <row r="16" spans="2:24" ht="30" customHeight="1" x14ac:dyDescent="0.25">
      <c r="B16" s="28"/>
      <c r="C16" s="39"/>
      <c r="D16" s="14" t="s">
        <v>30</v>
      </c>
      <c r="E16" s="3" t="s">
        <v>9</v>
      </c>
      <c r="F16" s="26" t="s">
        <v>14</v>
      </c>
      <c r="G16" s="26" t="s">
        <v>15</v>
      </c>
      <c r="H16" s="26" t="s">
        <v>10</v>
      </c>
      <c r="I16" s="26" t="s">
        <v>11</v>
      </c>
      <c r="J16" s="29" t="s">
        <v>16</v>
      </c>
      <c r="K16" s="39"/>
      <c r="L16" s="26" t="s">
        <v>11</v>
      </c>
      <c r="M16" s="26" t="s">
        <v>16</v>
      </c>
      <c r="N16" s="28"/>
      <c r="O16" s="28"/>
      <c r="P16" s="28"/>
      <c r="Q16" s="28"/>
    </row>
    <row r="17" spans="1:17" ht="59.25" customHeight="1" x14ac:dyDescent="0.25">
      <c r="B17" s="27"/>
      <c r="C17" s="30"/>
      <c r="D17" s="4" t="s">
        <v>12</v>
      </c>
      <c r="E17" s="4" t="s">
        <v>12</v>
      </c>
      <c r="F17" s="27"/>
      <c r="G17" s="27"/>
      <c r="H17" s="27"/>
      <c r="I17" s="27"/>
      <c r="J17" s="30"/>
      <c r="K17" s="30"/>
      <c r="L17" s="27"/>
      <c r="M17" s="27"/>
      <c r="N17" s="27"/>
      <c r="O17" s="27"/>
      <c r="P17" s="27"/>
      <c r="Q17" s="27"/>
    </row>
    <row r="18" spans="1:17" ht="12" customHeight="1" thickBot="1" x14ac:dyDescent="0.3">
      <c r="A18" s="6"/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  <c r="K18" s="10">
        <v>10</v>
      </c>
      <c r="L18" s="10">
        <v>11</v>
      </c>
      <c r="M18" s="10">
        <v>12</v>
      </c>
      <c r="N18" s="10">
        <v>13</v>
      </c>
      <c r="O18" s="10">
        <v>14</v>
      </c>
      <c r="P18" s="10">
        <v>15</v>
      </c>
      <c r="Q18" s="10">
        <v>16</v>
      </c>
    </row>
    <row r="19" spans="1:17" ht="94.5" customHeight="1" thickBot="1" x14ac:dyDescent="0.3">
      <c r="A19" s="6"/>
      <c r="B19" s="10">
        <v>1</v>
      </c>
      <c r="C19" s="15">
        <v>44945</v>
      </c>
      <c r="D19" s="11">
        <v>0</v>
      </c>
      <c r="E19" s="11">
        <v>0</v>
      </c>
      <c r="F19" s="11">
        <v>0</v>
      </c>
      <c r="G19" s="10">
        <v>0</v>
      </c>
      <c r="H19" s="11" t="s">
        <v>28</v>
      </c>
      <c r="I19" s="10">
        <v>0</v>
      </c>
      <c r="J19" s="16" t="s">
        <v>32</v>
      </c>
      <c r="K19" s="12">
        <f>N19/M19</f>
        <v>281.39400000000001</v>
      </c>
      <c r="L19" s="13">
        <v>0</v>
      </c>
      <c r="M19" s="13">
        <v>2</v>
      </c>
      <c r="N19" s="12">
        <f>562788/1000</f>
        <v>562.78800000000001</v>
      </c>
      <c r="O19" s="5" t="s">
        <v>31</v>
      </c>
      <c r="P19" s="11" t="s">
        <v>50</v>
      </c>
      <c r="Q19" s="10">
        <v>0</v>
      </c>
    </row>
    <row r="20" spans="1:17" ht="94.5" customHeight="1" thickBot="1" x14ac:dyDescent="0.3">
      <c r="A20" s="6"/>
      <c r="B20" s="10">
        <v>2</v>
      </c>
      <c r="C20" s="15">
        <v>45075</v>
      </c>
      <c r="D20" s="11">
        <v>0</v>
      </c>
      <c r="E20" s="11">
        <v>0</v>
      </c>
      <c r="F20" s="11">
        <v>0</v>
      </c>
      <c r="G20" s="10" t="s">
        <v>28</v>
      </c>
      <c r="H20" s="11">
        <v>0</v>
      </c>
      <c r="I20" s="10">
        <v>0</v>
      </c>
      <c r="J20" s="16" t="s">
        <v>34</v>
      </c>
      <c r="K20" s="12">
        <f>N20/M20</f>
        <v>11.666666600000001</v>
      </c>
      <c r="L20" s="13">
        <v>0</v>
      </c>
      <c r="M20" s="13">
        <v>1000</v>
      </c>
      <c r="N20" s="12">
        <f>11666666.6/1000</f>
        <v>11666.6666</v>
      </c>
      <c r="O20" s="5" t="s">
        <v>35</v>
      </c>
      <c r="P20" s="11" t="s">
        <v>51</v>
      </c>
      <c r="Q20" s="10">
        <v>0</v>
      </c>
    </row>
    <row r="21" spans="1:17" ht="94.5" customHeight="1" thickBot="1" x14ac:dyDescent="0.3">
      <c r="A21" s="6"/>
      <c r="B21" s="10">
        <v>3</v>
      </c>
      <c r="C21" s="15">
        <v>45135</v>
      </c>
      <c r="D21" s="11">
        <v>0</v>
      </c>
      <c r="E21" s="11">
        <v>0</v>
      </c>
      <c r="F21" s="11">
        <v>0</v>
      </c>
      <c r="G21" s="10">
        <v>0</v>
      </c>
      <c r="H21" s="11" t="s">
        <v>28</v>
      </c>
      <c r="I21" s="10" t="s">
        <v>44</v>
      </c>
      <c r="J21" s="18">
        <v>0</v>
      </c>
      <c r="K21" s="12">
        <f t="shared" ref="K21:K28" si="0">N21</f>
        <v>6328.1916700000002</v>
      </c>
      <c r="L21" s="13">
        <v>1</v>
      </c>
      <c r="M21" s="13">
        <v>0</v>
      </c>
      <c r="N21" s="12">
        <f>6328191.67/1000</f>
        <v>6328.1916700000002</v>
      </c>
      <c r="O21" s="5" t="s">
        <v>45</v>
      </c>
      <c r="P21" s="11" t="s">
        <v>53</v>
      </c>
      <c r="Q21" s="10">
        <v>0</v>
      </c>
    </row>
    <row r="22" spans="1:17" ht="94.5" customHeight="1" thickBot="1" x14ac:dyDescent="0.3">
      <c r="A22" s="6"/>
      <c r="B22" s="10">
        <v>4</v>
      </c>
      <c r="C22" s="15">
        <v>45140</v>
      </c>
      <c r="D22" s="11">
        <v>0</v>
      </c>
      <c r="E22" s="11">
        <v>0</v>
      </c>
      <c r="F22" s="11">
        <v>0</v>
      </c>
      <c r="G22" s="10">
        <v>0</v>
      </c>
      <c r="H22" s="11" t="s">
        <v>28</v>
      </c>
      <c r="I22" s="10" t="s">
        <v>46</v>
      </c>
      <c r="J22" s="18">
        <v>0</v>
      </c>
      <c r="K22" s="12">
        <f t="shared" si="0"/>
        <v>7058.3333300000004</v>
      </c>
      <c r="L22" s="13">
        <v>1</v>
      </c>
      <c r="M22" s="13">
        <v>0</v>
      </c>
      <c r="N22" s="12">
        <f>7058333.33/1000</f>
        <v>7058.3333300000004</v>
      </c>
      <c r="O22" s="5" t="s">
        <v>47</v>
      </c>
      <c r="P22" s="11" t="s">
        <v>54</v>
      </c>
      <c r="Q22" s="10">
        <v>0</v>
      </c>
    </row>
    <row r="23" spans="1:17" ht="94.5" customHeight="1" thickBot="1" x14ac:dyDescent="0.3">
      <c r="A23" s="6"/>
      <c r="B23" s="10">
        <v>5</v>
      </c>
      <c r="C23" s="15">
        <v>45189</v>
      </c>
      <c r="D23" s="11">
        <v>0</v>
      </c>
      <c r="E23" s="11">
        <v>0</v>
      </c>
      <c r="F23" s="11">
        <v>0</v>
      </c>
      <c r="G23" s="10">
        <v>0</v>
      </c>
      <c r="H23" s="11" t="s">
        <v>28</v>
      </c>
      <c r="I23" s="10" t="s">
        <v>48</v>
      </c>
      <c r="J23" s="18">
        <v>0</v>
      </c>
      <c r="K23" s="12">
        <f t="shared" si="0"/>
        <v>31336.143329999999</v>
      </c>
      <c r="L23" s="13">
        <v>1</v>
      </c>
      <c r="M23" s="13">
        <v>0</v>
      </c>
      <c r="N23" s="12">
        <f>31336143.33/1000</f>
        <v>31336.143329999999</v>
      </c>
      <c r="O23" s="5" t="s">
        <v>49</v>
      </c>
      <c r="P23" s="11" t="s">
        <v>55</v>
      </c>
      <c r="Q23" s="10">
        <v>0</v>
      </c>
    </row>
    <row r="24" spans="1:17" ht="94.5" customHeight="1" thickBot="1" x14ac:dyDescent="0.3">
      <c r="A24" s="6"/>
      <c r="B24" s="10">
        <v>6</v>
      </c>
      <c r="C24" s="15">
        <v>45222</v>
      </c>
      <c r="D24" s="11">
        <v>0</v>
      </c>
      <c r="E24" s="11">
        <v>0</v>
      </c>
      <c r="F24" s="11">
        <v>0</v>
      </c>
      <c r="G24" s="10">
        <v>0</v>
      </c>
      <c r="H24" s="11" t="s">
        <v>28</v>
      </c>
      <c r="I24" s="10">
        <v>0</v>
      </c>
      <c r="J24" s="16" t="s">
        <v>42</v>
      </c>
      <c r="K24" s="12">
        <f t="shared" si="0"/>
        <v>2112.5</v>
      </c>
      <c r="L24" s="13">
        <v>0</v>
      </c>
      <c r="M24" s="13">
        <v>1</v>
      </c>
      <c r="N24" s="12">
        <f>2112500/1000</f>
        <v>2112.5</v>
      </c>
      <c r="O24" s="5" t="s">
        <v>43</v>
      </c>
      <c r="P24" s="11" t="s">
        <v>52</v>
      </c>
      <c r="Q24" s="10">
        <v>0</v>
      </c>
    </row>
    <row r="25" spans="1:17" ht="94.5" customHeight="1" thickBot="1" x14ac:dyDescent="0.3">
      <c r="A25" s="6"/>
      <c r="B25" s="10">
        <v>7</v>
      </c>
      <c r="C25" s="15">
        <v>45275</v>
      </c>
      <c r="D25" s="11">
        <v>0</v>
      </c>
      <c r="E25" s="11">
        <v>0</v>
      </c>
      <c r="F25" s="11">
        <v>0</v>
      </c>
      <c r="G25" s="10" t="s">
        <v>28</v>
      </c>
      <c r="H25" s="11">
        <v>0</v>
      </c>
      <c r="I25" s="10" t="s">
        <v>56</v>
      </c>
      <c r="J25" s="18">
        <v>0</v>
      </c>
      <c r="K25" s="12">
        <f t="shared" si="0"/>
        <v>6104.1666699999996</v>
      </c>
      <c r="L25" s="13">
        <v>1</v>
      </c>
      <c r="M25" s="13">
        <v>0</v>
      </c>
      <c r="N25" s="17">
        <f>6104166.67/1000</f>
        <v>6104.1666699999996</v>
      </c>
      <c r="O25" s="5" t="s">
        <v>57</v>
      </c>
      <c r="P25" s="11" t="s">
        <v>58</v>
      </c>
      <c r="Q25" s="10">
        <v>0</v>
      </c>
    </row>
    <row r="26" spans="1:17" ht="94.5" customHeight="1" x14ac:dyDescent="0.25">
      <c r="A26" s="6"/>
      <c r="B26" s="10">
        <v>8</v>
      </c>
      <c r="C26" s="15">
        <v>45264</v>
      </c>
      <c r="D26" s="11">
        <v>0</v>
      </c>
      <c r="E26" s="11">
        <v>0</v>
      </c>
      <c r="F26" s="11">
        <v>0</v>
      </c>
      <c r="G26" s="10">
        <v>0</v>
      </c>
      <c r="H26" s="11" t="s">
        <v>28</v>
      </c>
      <c r="I26" s="10">
        <v>0</v>
      </c>
      <c r="J26" s="10" t="s">
        <v>67</v>
      </c>
      <c r="K26" s="12">
        <f>N26</f>
        <v>127.63907</v>
      </c>
      <c r="L26" s="13">
        <v>0</v>
      </c>
      <c r="M26" s="13">
        <v>1</v>
      </c>
      <c r="N26" s="12">
        <f>127639.07/1000</f>
        <v>127.63907</v>
      </c>
      <c r="O26" s="5" t="s">
        <v>68</v>
      </c>
      <c r="P26" s="11" t="s">
        <v>69</v>
      </c>
      <c r="Q26" s="10">
        <v>0</v>
      </c>
    </row>
    <row r="27" spans="1:17" ht="94.5" customHeight="1" x14ac:dyDescent="0.25">
      <c r="A27" s="6"/>
      <c r="B27" s="10">
        <v>9</v>
      </c>
      <c r="C27" s="15">
        <v>45275</v>
      </c>
      <c r="D27" s="11">
        <v>0</v>
      </c>
      <c r="E27" s="11">
        <v>0</v>
      </c>
      <c r="F27" s="11">
        <v>0</v>
      </c>
      <c r="G27" s="10" t="s">
        <v>28</v>
      </c>
      <c r="H27" s="11">
        <v>0</v>
      </c>
      <c r="I27" s="10">
        <v>0</v>
      </c>
      <c r="J27" s="10" t="s">
        <v>64</v>
      </c>
      <c r="K27" s="12">
        <f t="shared" si="0"/>
        <v>1626.26378</v>
      </c>
      <c r="L27" s="13">
        <v>0</v>
      </c>
      <c r="M27" s="13">
        <v>74</v>
      </c>
      <c r="N27" s="12">
        <f>1626263.78/1000</f>
        <v>1626.26378</v>
      </c>
      <c r="O27" s="5" t="s">
        <v>60</v>
      </c>
      <c r="P27" s="11" t="s">
        <v>65</v>
      </c>
      <c r="Q27" s="24" t="s">
        <v>66</v>
      </c>
    </row>
    <row r="28" spans="1:17" ht="94.5" customHeight="1" thickBot="1" x14ac:dyDescent="0.3">
      <c r="A28" s="6"/>
      <c r="B28" s="10">
        <v>10</v>
      </c>
      <c r="C28" s="15">
        <v>45271</v>
      </c>
      <c r="D28" s="11">
        <v>0</v>
      </c>
      <c r="E28" s="11">
        <v>0</v>
      </c>
      <c r="F28" s="11">
        <v>0</v>
      </c>
      <c r="G28" s="10" t="s">
        <v>28</v>
      </c>
      <c r="H28" s="11">
        <v>0</v>
      </c>
      <c r="I28" s="10">
        <v>0</v>
      </c>
      <c r="J28" s="10" t="s">
        <v>59</v>
      </c>
      <c r="K28" s="12">
        <f t="shared" si="0"/>
        <v>249.98126000000002</v>
      </c>
      <c r="L28" s="13">
        <v>0</v>
      </c>
      <c r="M28" s="13">
        <v>1</v>
      </c>
      <c r="N28" s="12">
        <f>249981.26/1000</f>
        <v>249.98126000000002</v>
      </c>
      <c r="O28" s="5" t="s">
        <v>60</v>
      </c>
      <c r="P28" s="11" t="s">
        <v>61</v>
      </c>
      <c r="Q28" s="24" t="s">
        <v>62</v>
      </c>
    </row>
    <row r="29" spans="1:17" ht="94.5" customHeight="1" thickBot="1" x14ac:dyDescent="0.3">
      <c r="A29" s="6"/>
      <c r="B29" s="10">
        <v>11</v>
      </c>
      <c r="C29" s="15">
        <v>45286</v>
      </c>
      <c r="D29" s="11">
        <v>0</v>
      </c>
      <c r="E29" s="11">
        <v>0</v>
      </c>
      <c r="F29" s="11">
        <v>0</v>
      </c>
      <c r="G29" s="10" t="s">
        <v>28</v>
      </c>
      <c r="H29" s="11">
        <v>0</v>
      </c>
      <c r="I29" s="10">
        <v>0</v>
      </c>
      <c r="J29" s="18" t="s">
        <v>59</v>
      </c>
      <c r="K29" s="12">
        <v>249.98126000000002</v>
      </c>
      <c r="L29" s="13">
        <v>0</v>
      </c>
      <c r="M29" s="13">
        <v>1</v>
      </c>
      <c r="N29" s="12">
        <v>249.98126000000002</v>
      </c>
      <c r="O29" s="5" t="s">
        <v>60</v>
      </c>
      <c r="P29" s="11" t="s">
        <v>63</v>
      </c>
      <c r="Q29" s="24" t="s">
        <v>62</v>
      </c>
    </row>
    <row r="30" spans="1:17" ht="63" customHeight="1" x14ac:dyDescent="0.25">
      <c r="B30" s="19"/>
      <c r="C30" s="22" t="s">
        <v>23</v>
      </c>
      <c r="D30" s="21"/>
      <c r="E30" s="21"/>
      <c r="F30" s="21"/>
      <c r="G30" s="21"/>
      <c r="H30" s="21" t="s">
        <v>27</v>
      </c>
      <c r="I30" s="21"/>
      <c r="J30" s="21"/>
      <c r="K30" s="21"/>
      <c r="L30" s="21"/>
      <c r="M30" s="21"/>
      <c r="N30" s="21"/>
      <c r="O30" s="21"/>
      <c r="P30" s="21" t="s">
        <v>40</v>
      </c>
      <c r="Q30" s="7"/>
    </row>
    <row r="31" spans="1:17" ht="15.75" x14ac:dyDescent="0.25">
      <c r="B31" s="19"/>
      <c r="C31" s="25"/>
      <c r="D31" s="25"/>
      <c r="E31" s="25"/>
      <c r="F31" s="25"/>
      <c r="G31" s="25"/>
      <c r="H31" s="25"/>
      <c r="I31" s="25"/>
      <c r="J31" s="25"/>
      <c r="K31" s="25"/>
      <c r="L31" s="23"/>
      <c r="M31" s="23"/>
      <c r="N31" s="23"/>
      <c r="O31" s="23"/>
      <c r="P31" s="23"/>
      <c r="Q31" s="8"/>
    </row>
    <row r="32" spans="1:17" ht="15.75" x14ac:dyDescent="0.25">
      <c r="B32" s="19"/>
      <c r="C32" s="23" t="s">
        <v>24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8"/>
    </row>
    <row r="33" spans="2:17" ht="15.75" x14ac:dyDescent="0.25">
      <c r="B33" s="19"/>
      <c r="C33" s="20" t="s">
        <v>36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" t="s">
        <v>37</v>
      </c>
      <c r="Q33" s="7" t="s">
        <v>27</v>
      </c>
    </row>
    <row r="34" spans="2:17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6"/>
    </row>
    <row r="35" spans="2:17" x14ac:dyDescent="0.25">
      <c r="B35" s="19"/>
      <c r="C35" s="19" t="s">
        <v>25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6"/>
    </row>
    <row r="36" spans="2:17" x14ac:dyDescent="0.25">
      <c r="B36" s="19"/>
      <c r="C36" s="19" t="s">
        <v>38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 t="s">
        <v>33</v>
      </c>
      <c r="Q36" s="9"/>
    </row>
    <row r="37" spans="2:17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6"/>
    </row>
    <row r="38" spans="2:17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</sheetData>
  <mergeCells count="29">
    <mergeCell ref="C8:N8"/>
    <mergeCell ref="C10:N10"/>
    <mergeCell ref="C12:Q12"/>
    <mergeCell ref="C13:Q13"/>
    <mergeCell ref="B14:B17"/>
    <mergeCell ref="C14:C17"/>
    <mergeCell ref="D15:E15"/>
    <mergeCell ref="F15:H15"/>
    <mergeCell ref="N14:N17"/>
    <mergeCell ref="O14:O17"/>
    <mergeCell ref="D14:H14"/>
    <mergeCell ref="I14:J15"/>
    <mergeCell ref="Q14:Q17"/>
    <mergeCell ref="K14:K17"/>
    <mergeCell ref="L16:L17"/>
    <mergeCell ref="L14:M15"/>
    <mergeCell ref="W2:X2"/>
    <mergeCell ref="C4:N4"/>
    <mergeCell ref="C6:N6"/>
    <mergeCell ref="B3:Q3"/>
    <mergeCell ref="P2:Q2"/>
    <mergeCell ref="C31:K31"/>
    <mergeCell ref="M16:M17"/>
    <mergeCell ref="P14:P17"/>
    <mergeCell ref="I16:I17"/>
    <mergeCell ref="J16:J17"/>
    <mergeCell ref="F16:F17"/>
    <mergeCell ref="G16:G17"/>
    <mergeCell ref="H16:H17"/>
  </mergeCells>
  <pageMargins left="0.23622047244094491" right="0.23622047244094491" top="0.74803149606299213" bottom="0.74803149606299213" header="0.31496062992125984" footer="0.31496062992125984"/>
  <pageSetup paperSize="9" scale="45" fitToWidth="0" orientation="portrait" r:id="rId1"/>
  <colBreaks count="1" manualBreakCount="1">
    <brk id="1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2024-01-10T04:56:48Z</dcterms:modified>
</cp:coreProperties>
</file>