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H29" i="1" l="1"/>
  <c r="H25" i="1"/>
  <c r="H24" i="1" s="1"/>
  <c r="H21" i="1"/>
  <c r="H12" i="1"/>
  <c r="G13" i="1"/>
  <c r="G14" i="1"/>
  <c r="I33" i="1" l="1"/>
  <c r="I32" i="1" s="1"/>
  <c r="I29" i="1"/>
  <c r="I28" i="1" s="1"/>
  <c r="I25" i="1"/>
  <c r="I24" i="1" s="1"/>
  <c r="I21" i="1"/>
  <c r="I20" i="1" s="1"/>
  <c r="I17" i="1"/>
  <c r="G17" i="1" s="1"/>
  <c r="I12" i="1"/>
  <c r="H32" i="1"/>
  <c r="H20" i="1"/>
  <c r="G38" i="1"/>
  <c r="G39" i="1"/>
  <c r="J37" i="1"/>
  <c r="K37" i="1"/>
  <c r="I38" i="1"/>
  <c r="J38" i="1"/>
  <c r="K38" i="1"/>
  <c r="I39" i="1"/>
  <c r="J39" i="1"/>
  <c r="K39" i="1"/>
  <c r="H38" i="1"/>
  <c r="H39" i="1"/>
  <c r="J36" i="1"/>
  <c r="K36" i="1"/>
  <c r="K32" i="1"/>
  <c r="J32" i="1"/>
  <c r="K28" i="1"/>
  <c r="J28" i="1"/>
  <c r="H28" i="1"/>
  <c r="K24" i="1"/>
  <c r="J24" i="1"/>
  <c r="J20" i="1"/>
  <c r="K20" i="1"/>
  <c r="G22" i="1"/>
  <c r="G23" i="1"/>
  <c r="G26" i="1"/>
  <c r="G27" i="1"/>
  <c r="G29" i="1"/>
  <c r="G30" i="1"/>
  <c r="G31" i="1"/>
  <c r="G34" i="1"/>
  <c r="G35" i="1"/>
  <c r="J16" i="1"/>
  <c r="K16" i="1"/>
  <c r="H16" i="1"/>
  <c r="G18" i="1"/>
  <c r="G19" i="1"/>
  <c r="K11" i="1"/>
  <c r="J11" i="1"/>
  <c r="G32" i="1" l="1"/>
  <c r="G25" i="1"/>
  <c r="I16" i="1"/>
  <c r="G16" i="1" s="1"/>
  <c r="I37" i="1"/>
  <c r="I11" i="1"/>
  <c r="G33" i="1"/>
  <c r="G21" i="1"/>
  <c r="H37" i="1"/>
  <c r="H11" i="1"/>
  <c r="I36" i="1" l="1"/>
  <c r="H36" i="1"/>
  <c r="G11" i="1"/>
  <c r="G28" i="1" l="1"/>
  <c r="G24" i="1"/>
  <c r="G20" i="1"/>
  <c r="B20" i="1"/>
  <c r="B16" i="1"/>
  <c r="B11" i="1"/>
  <c r="G36" i="1" l="1"/>
  <c r="G12" i="1" l="1"/>
  <c r="G37" i="1" s="1"/>
</calcChain>
</file>

<file path=xl/sharedStrings.xml><?xml version="1.0" encoding="utf-8"?>
<sst xmlns="http://schemas.openxmlformats.org/spreadsheetml/2006/main" count="58" uniqueCount="35">
  <si>
    <t>Форма № 3-в</t>
  </si>
  <si>
    <t>(тыс. руб. с НДС)</t>
  </si>
  <si>
    <t>№ п/п</t>
  </si>
  <si>
    <t>Наименование проекта в рамках инвестиционной программы СЕМ</t>
  </si>
  <si>
    <t xml:space="preserve">Срок реализации </t>
  </si>
  <si>
    <t>Срок окупаемости, лет</t>
  </si>
  <si>
    <t>Ожидаемый экономический эффект,  (тыс. руб./год)</t>
  </si>
  <si>
    <t>Расходы на реализацию инвестиционной программы, всего (тыс. руб.)**</t>
  </si>
  <si>
    <t>Начало (мес./год)</t>
  </si>
  <si>
    <t>Окончание (мес./год)</t>
  </si>
  <si>
    <t>2016 г.***</t>
  </si>
  <si>
    <t>2017 г.***</t>
  </si>
  <si>
    <t>2018 г.***</t>
  </si>
  <si>
    <t>2019 г.***</t>
  </si>
  <si>
    <t>Производственное строительство</t>
  </si>
  <si>
    <t>Инвестиционная программа</t>
  </si>
  <si>
    <t>-за счет собственных средств организации;</t>
  </si>
  <si>
    <t>-за счет заемных средств;</t>
  </si>
  <si>
    <t>- за счет средств бюджетов всех уровней бюджетной системы РФ**</t>
  </si>
  <si>
    <t>Поддержание существующих мощностей и техперевооружение</t>
  </si>
  <si>
    <t>Информационные Технологии,</t>
  </si>
  <si>
    <t>Системы и средства безопасности,</t>
  </si>
  <si>
    <t>ИТОГО</t>
  </si>
  <si>
    <t>&lt;*&gt; Приводятся сведения на очередной период (период t). При этом последующие прогнозные 2 периода принимаются за период t+1 и период t+2.</t>
  </si>
  <si>
    <t>&lt;**&gt; 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</si>
  <si>
    <t>&lt;***&gt; В текущих ценах.</t>
  </si>
  <si>
    <t>2007 г.</t>
  </si>
  <si>
    <t>2018 г.</t>
  </si>
  <si>
    <t>2016 г.</t>
  </si>
  <si>
    <t>2017 г.</t>
  </si>
  <si>
    <t>2018г.</t>
  </si>
  <si>
    <t>2015 г.</t>
  </si>
  <si>
    <t>2019г.</t>
  </si>
  <si>
    <t>Проектные работы и прочие капитальные вложения,</t>
  </si>
  <si>
    <t>Сумма запланированных инвестиций в рамках реализации инвестиционной программы СЕМ на 2016 -2017 гг.*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</si>
</sst>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[$-419]mmmm\ yy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7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65" fontId="7" fillId="0" borderId="1" xfId="1" applyNumberFormat="1" applyFont="1" applyBorder="1" applyAlignment="1">
      <alignment wrapText="1"/>
    </xf>
    <xf numFmtId="165" fontId="2" fillId="0" borderId="1" xfId="1" applyNumberFormat="1" applyFont="1" applyBorder="1" applyAlignment="1">
      <alignment wrapText="1"/>
    </xf>
    <xf numFmtId="0" fontId="2" fillId="0" borderId="1" xfId="0" quotePrefix="1" applyFont="1" applyBorder="1" applyAlignment="1">
      <alignment wrapText="1"/>
    </xf>
    <xf numFmtId="0" fontId="3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165" fontId="2" fillId="0" borderId="1" xfId="0" applyNumberFormat="1" applyFont="1" applyBorder="1"/>
    <xf numFmtId="0" fontId="2" fillId="0" borderId="1" xfId="0" quotePrefix="1" applyFont="1" applyBorder="1" applyAlignment="1">
      <alignment vertical="top" wrapText="1"/>
    </xf>
    <xf numFmtId="0" fontId="8" fillId="0" borderId="1" xfId="0" quotePrefix="1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quotePrefix="1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5" fontId="4" fillId="0" borderId="1" xfId="1" applyNumberFormat="1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166" fontId="2" fillId="0" borderId="1" xfId="0" applyNumberFormat="1" applyFont="1" applyBorder="1" applyAlignment="1">
      <alignment wrapText="1"/>
    </xf>
    <xf numFmtId="166" fontId="7" fillId="0" borderId="1" xfId="0" applyNumberFormat="1" applyFont="1" applyFill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5;&#1055;%20&#1055;&#1086;&#1089;&#1100;&#1077;&#1090;%20&#1048;&#1055;%202016%20&#1089;&#1086;%20&#1089;&#1085;&#1086;&#1089;&#1082;&#1072;&#1084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5;&#1055;%20&#1055;&#1086;&#1089;&#1100;&#1077;&#1090;%20&#1048;&#1055;%202016%20&#1092;&#1086;&#1088;&#1084;&#1072;%203-&#107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5;&#1054;&#1058;&#1080;&#1047;/&#1060;&#1040;&#1057;/2016%20&#1085;&#1072;%20&#1087;&#1091;&#1073;&#1083;&#1080;&#1082;&#1072;&#1094;&#1080;&#1102;/&#1058;&#1055;&#1055;%20&#1055;&#1086;&#1089;&#1100;&#1077;&#1090;%20&#1048;&#1055;%202016%20&#1092;&#1086;&#1088;&#1084;&#1072;%203-&#10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№ 3-а"/>
      <sheetName val="Форма № 3-б"/>
      <sheetName val="Форма № 3-в"/>
      <sheetName val="Форма № 3-г"/>
    </sheetNames>
    <sheetDataSet>
      <sheetData sheetId="0" refreshError="1"/>
      <sheetData sheetId="1" refreshError="1">
        <row r="11">
          <cell r="B11" t="str">
            <v>Техническое перевооружение порт Посьет, в т.ч.:*</v>
          </cell>
        </row>
        <row r="19">
          <cell r="B19" t="str">
            <v>Бытовые модули*</v>
          </cell>
        </row>
        <row r="26">
          <cell r="B26" t="str">
            <v>Приобретение техники и оборудования, в том числе*: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G12">
            <v>150255</v>
          </cell>
        </row>
        <row r="19">
          <cell r="G19">
            <v>2119</v>
          </cell>
        </row>
        <row r="26">
          <cell r="G26">
            <v>63326</v>
          </cell>
        </row>
        <row r="33">
          <cell r="G33">
            <v>25856</v>
          </cell>
        </row>
        <row r="40">
          <cell r="G40">
            <v>17618</v>
          </cell>
        </row>
        <row r="47">
          <cell r="G47">
            <v>1915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G11">
            <v>117286</v>
          </cell>
        </row>
        <row r="26">
          <cell r="G26">
            <v>101669</v>
          </cell>
        </row>
        <row r="33">
          <cell r="G33">
            <v>4818</v>
          </cell>
        </row>
        <row r="40">
          <cell r="G40">
            <v>3350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H8" sqref="H8"/>
    </sheetView>
  </sheetViews>
  <sheetFormatPr defaultRowHeight="15" x14ac:dyDescent="0.25"/>
  <cols>
    <col min="1" max="1" width="5.140625" customWidth="1"/>
    <col min="2" max="2" width="43" customWidth="1"/>
    <col min="3" max="3" width="11.5703125" customWidth="1"/>
    <col min="4" max="4" width="11.7109375" customWidth="1"/>
    <col min="5" max="5" width="13" customWidth="1"/>
    <col min="6" max="6" width="15.85546875" customWidth="1"/>
    <col min="7" max="7" width="17.5703125" customWidth="1"/>
    <col min="8" max="8" width="12.140625" customWidth="1"/>
    <col min="9" max="9" width="12.42578125" customWidth="1"/>
    <col min="10" max="10" width="11.5703125" customWidth="1"/>
    <col min="11" max="11" width="12.140625" customWidth="1"/>
  </cols>
  <sheetData>
    <row r="1" spans="1:11" x14ac:dyDescent="0.25">
      <c r="A1" s="1"/>
      <c r="B1" s="1"/>
      <c r="C1" s="1"/>
      <c r="D1" s="1"/>
      <c r="E1" s="2"/>
      <c r="F1" s="2"/>
      <c r="G1" s="1"/>
      <c r="H1" s="1"/>
      <c r="I1" s="1"/>
      <c r="J1" s="3" t="s">
        <v>0</v>
      </c>
      <c r="K1" s="1"/>
    </row>
    <row r="2" spans="1:11" x14ac:dyDescent="0.25">
      <c r="A2" s="1"/>
      <c r="B2" s="1"/>
      <c r="C2" s="1"/>
      <c r="D2" s="1"/>
      <c r="E2" s="2"/>
      <c r="F2" s="2"/>
      <c r="G2" s="1"/>
      <c r="H2" s="1"/>
      <c r="I2" s="1"/>
      <c r="J2" s="1"/>
      <c r="K2" s="1"/>
    </row>
    <row r="3" spans="1:11" x14ac:dyDescent="0.25">
      <c r="A3" s="37" t="s">
        <v>34</v>
      </c>
      <c r="B3" s="37"/>
      <c r="C3" s="37"/>
      <c r="D3" s="37"/>
      <c r="E3" s="37"/>
      <c r="F3" s="37"/>
      <c r="G3" s="37"/>
      <c r="H3" s="37"/>
      <c r="I3" s="37"/>
      <c r="J3" s="37"/>
      <c r="K3" s="1"/>
    </row>
    <row r="4" spans="1:11" x14ac:dyDescent="0.25">
      <c r="A4" s="4"/>
      <c r="B4" s="1"/>
      <c r="C4" s="1"/>
      <c r="D4" s="1"/>
      <c r="E4" s="2"/>
      <c r="F4" s="2"/>
      <c r="G4" s="1"/>
      <c r="H4" s="1"/>
      <c r="I4" s="1"/>
      <c r="J4" s="1"/>
      <c r="K4" s="1"/>
    </row>
    <row r="5" spans="1:11" ht="15.75" x14ac:dyDescent="0.25">
      <c r="A5" s="5"/>
      <c r="B5" s="1"/>
      <c r="C5" s="1"/>
      <c r="D5" s="1"/>
      <c r="E5" s="2"/>
      <c r="F5" s="2"/>
      <c r="G5" s="1"/>
      <c r="H5" s="1"/>
      <c r="I5" s="1"/>
      <c r="J5" s="6" t="s">
        <v>1</v>
      </c>
      <c r="K5" s="1"/>
    </row>
    <row r="6" spans="1:11" x14ac:dyDescent="0.25">
      <c r="A6" s="38" t="s">
        <v>2</v>
      </c>
      <c r="B6" s="38" t="s">
        <v>3</v>
      </c>
      <c r="C6" s="38" t="s">
        <v>4</v>
      </c>
      <c r="D6" s="38"/>
      <c r="E6" s="39" t="s">
        <v>5</v>
      </c>
      <c r="F6" s="39" t="s">
        <v>6</v>
      </c>
      <c r="G6" s="38" t="s">
        <v>7</v>
      </c>
      <c r="H6" s="38"/>
      <c r="I6" s="38"/>
      <c r="J6" s="38"/>
      <c r="K6" s="40"/>
    </row>
    <row r="7" spans="1:11" ht="42.75" x14ac:dyDescent="0.25">
      <c r="A7" s="38"/>
      <c r="B7" s="38"/>
      <c r="C7" s="7" t="s">
        <v>8</v>
      </c>
      <c r="D7" s="7" t="s">
        <v>9</v>
      </c>
      <c r="E7" s="39"/>
      <c r="F7" s="39"/>
      <c r="G7" s="38"/>
      <c r="H7" s="7" t="s">
        <v>10</v>
      </c>
      <c r="I7" s="7" t="s">
        <v>11</v>
      </c>
      <c r="J7" s="7" t="s">
        <v>12</v>
      </c>
      <c r="K7" s="7" t="s">
        <v>13</v>
      </c>
    </row>
    <row r="8" spans="1:11" x14ac:dyDescent="0.25">
      <c r="A8" s="8">
        <v>1</v>
      </c>
      <c r="B8" s="8">
        <v>2</v>
      </c>
      <c r="C8" s="8">
        <v>3</v>
      </c>
      <c r="D8" s="8">
        <v>4</v>
      </c>
      <c r="E8" s="9">
        <v>5</v>
      </c>
      <c r="F8" s="9">
        <v>6</v>
      </c>
      <c r="G8" s="8">
        <v>7</v>
      </c>
      <c r="H8" s="8">
        <v>9</v>
      </c>
      <c r="I8" s="8">
        <v>10</v>
      </c>
      <c r="J8" s="8">
        <v>11</v>
      </c>
      <c r="K8" s="10">
        <v>12</v>
      </c>
    </row>
    <row r="9" spans="1:11" x14ac:dyDescent="0.25">
      <c r="A9" s="11"/>
      <c r="B9" s="12" t="s">
        <v>14</v>
      </c>
      <c r="C9" s="8"/>
      <c r="D9" s="8"/>
      <c r="E9" s="9"/>
      <c r="F9" s="9"/>
      <c r="G9" s="8"/>
      <c r="H9" s="8"/>
      <c r="I9" s="8"/>
      <c r="J9" s="8"/>
      <c r="K9" s="10"/>
    </row>
    <row r="10" spans="1:11" x14ac:dyDescent="0.25">
      <c r="A10" s="11"/>
      <c r="B10" s="13" t="s">
        <v>15</v>
      </c>
      <c r="C10" s="8"/>
      <c r="D10" s="8"/>
      <c r="E10" s="9"/>
      <c r="F10" s="9"/>
      <c r="G10" s="8"/>
      <c r="H10" s="8"/>
      <c r="I10" s="8"/>
      <c r="J10" s="8"/>
      <c r="K10" s="10"/>
    </row>
    <row r="11" spans="1:11" ht="29.25" x14ac:dyDescent="0.25">
      <c r="A11" s="34">
        <v>1</v>
      </c>
      <c r="B11" s="14" t="str">
        <f>'[1]Форма № 3-б'!B11</f>
        <v>Техническое перевооружение порт Посьет, в т.ч.:*</v>
      </c>
      <c r="C11" s="41" t="s">
        <v>26</v>
      </c>
      <c r="D11" s="42" t="s">
        <v>27</v>
      </c>
      <c r="E11" s="9"/>
      <c r="F11" s="17"/>
      <c r="G11" s="18">
        <f>H11+I11+J11+K11</f>
        <v>267541</v>
      </c>
      <c r="H11" s="18">
        <f>H12+H13+H14</f>
        <v>117286</v>
      </c>
      <c r="I11" s="18">
        <f t="shared" ref="I11:K11" si="0">I12+I13+I14</f>
        <v>150255</v>
      </c>
      <c r="J11" s="18">
        <f t="shared" si="0"/>
        <v>0</v>
      </c>
      <c r="K11" s="18">
        <f t="shared" si="0"/>
        <v>0</v>
      </c>
    </row>
    <row r="12" spans="1:11" x14ac:dyDescent="0.25">
      <c r="A12" s="35"/>
      <c r="B12" s="19" t="s">
        <v>16</v>
      </c>
      <c r="C12" s="16"/>
      <c r="D12" s="16"/>
      <c r="E12" s="20"/>
      <c r="F12" s="20"/>
      <c r="G12" s="18">
        <f>H12+I12+J12+K12</f>
        <v>267541</v>
      </c>
      <c r="H12" s="21">
        <f>[3]Лист1!$G$11</f>
        <v>117286</v>
      </c>
      <c r="I12" s="21">
        <f>[2]Лист1!$G$12</f>
        <v>150255</v>
      </c>
      <c r="J12" s="21"/>
      <c r="K12" s="23"/>
    </row>
    <row r="13" spans="1:11" x14ac:dyDescent="0.25">
      <c r="A13" s="35"/>
      <c r="B13" s="16" t="s">
        <v>17</v>
      </c>
      <c r="C13" s="16"/>
      <c r="D13" s="16"/>
      <c r="E13" s="20"/>
      <c r="F13" s="20"/>
      <c r="G13" s="18">
        <f t="shared" ref="G13:G14" si="1">H13+I13+J13+K13</f>
        <v>0</v>
      </c>
      <c r="H13" s="16"/>
      <c r="I13" s="22"/>
      <c r="J13" s="16"/>
      <c r="K13" s="23"/>
    </row>
    <row r="14" spans="1:11" ht="30" x14ac:dyDescent="0.25">
      <c r="A14" s="35"/>
      <c r="B14" s="24" t="s">
        <v>18</v>
      </c>
      <c r="C14" s="16"/>
      <c r="D14" s="16"/>
      <c r="E14" s="20"/>
      <c r="F14" s="20"/>
      <c r="G14" s="18">
        <f t="shared" si="1"/>
        <v>0</v>
      </c>
      <c r="H14" s="16"/>
      <c r="I14" s="22"/>
      <c r="J14" s="16"/>
      <c r="K14" s="23"/>
    </row>
    <row r="15" spans="1:11" ht="30" x14ac:dyDescent="0.25">
      <c r="A15" s="35"/>
      <c r="B15" s="25" t="s">
        <v>19</v>
      </c>
      <c r="C15" s="16"/>
      <c r="D15" s="16"/>
      <c r="E15" s="20"/>
      <c r="F15" s="20"/>
      <c r="G15" s="18"/>
      <c r="H15" s="16"/>
      <c r="I15" s="22"/>
      <c r="J15" s="16"/>
      <c r="K15" s="23"/>
    </row>
    <row r="16" spans="1:11" x14ac:dyDescent="0.25">
      <c r="A16" s="35"/>
      <c r="B16" s="14" t="str">
        <f>'[1]Форма № 3-б'!B19</f>
        <v>Бытовые модули*</v>
      </c>
      <c r="C16" s="41" t="s">
        <v>28</v>
      </c>
      <c r="D16" s="41" t="s">
        <v>27</v>
      </c>
      <c r="E16" s="9"/>
      <c r="F16" s="17"/>
      <c r="G16" s="18">
        <f>H16+I16+J16+K16</f>
        <v>2119</v>
      </c>
      <c r="H16" s="18">
        <f>H17+H18+H19</f>
        <v>0</v>
      </c>
      <c r="I16" s="18">
        <f t="shared" ref="I16:K16" si="2">I17+I18+I19</f>
        <v>2119</v>
      </c>
      <c r="J16" s="18">
        <f t="shared" si="2"/>
        <v>0</v>
      </c>
      <c r="K16" s="18">
        <f t="shared" si="2"/>
        <v>0</v>
      </c>
    </row>
    <row r="17" spans="1:11" x14ac:dyDescent="0.25">
      <c r="A17" s="35"/>
      <c r="B17" s="19" t="s">
        <v>16</v>
      </c>
      <c r="C17" s="16"/>
      <c r="D17" s="16"/>
      <c r="E17" s="20"/>
      <c r="F17" s="20"/>
      <c r="G17" s="18">
        <f>H17+I17+J17+K17</f>
        <v>2119</v>
      </c>
      <c r="H17" s="21">
        <v>0</v>
      </c>
      <c r="I17" s="21">
        <f>[2]Лист1!$G$19</f>
        <v>2119</v>
      </c>
      <c r="J17" s="21"/>
      <c r="K17" s="23"/>
    </row>
    <row r="18" spans="1:11" x14ac:dyDescent="0.25">
      <c r="A18" s="35"/>
      <c r="B18" s="16" t="s">
        <v>17</v>
      </c>
      <c r="C18" s="16"/>
      <c r="D18" s="16"/>
      <c r="E18" s="20"/>
      <c r="F18" s="20"/>
      <c r="G18" s="18">
        <f>H18+I18+J18+K18</f>
        <v>0</v>
      </c>
      <c r="H18" s="16"/>
      <c r="I18" s="22"/>
      <c r="J18" s="16"/>
      <c r="K18" s="23"/>
    </row>
    <row r="19" spans="1:11" ht="30" x14ac:dyDescent="0.25">
      <c r="A19" s="36"/>
      <c r="B19" s="24" t="s">
        <v>18</v>
      </c>
      <c r="C19" s="16"/>
      <c r="D19" s="16"/>
      <c r="E19" s="20"/>
      <c r="F19" s="20"/>
      <c r="G19" s="18">
        <f>H19+I19+J19+K19</f>
        <v>0</v>
      </c>
      <c r="H19" s="16"/>
      <c r="I19" s="22"/>
      <c r="J19" s="16"/>
      <c r="K19" s="23"/>
    </row>
    <row r="20" spans="1:11" ht="29.25" x14ac:dyDescent="0.25">
      <c r="A20" s="34">
        <v>2</v>
      </c>
      <c r="B20" s="14" t="str">
        <f>'[1]Форма № 3-б'!B26</f>
        <v>Приобретение техники и оборудования, в том числе*:</v>
      </c>
      <c r="C20" s="41" t="s">
        <v>28</v>
      </c>
      <c r="D20" s="41" t="s">
        <v>27</v>
      </c>
      <c r="E20" s="9"/>
      <c r="F20" s="26"/>
      <c r="G20" s="18">
        <f t="shared" ref="G20:G35" si="3">H20+I20+J20+K20</f>
        <v>164995</v>
      </c>
      <c r="H20" s="18">
        <f>H21+H22+H23</f>
        <v>101669</v>
      </c>
      <c r="I20" s="18">
        <f t="shared" ref="I20:K20" si="4">I21+I22+I23</f>
        <v>63326</v>
      </c>
      <c r="J20" s="18">
        <f t="shared" si="4"/>
        <v>0</v>
      </c>
      <c r="K20" s="18">
        <f t="shared" si="4"/>
        <v>0</v>
      </c>
    </row>
    <row r="21" spans="1:11" x14ac:dyDescent="0.25">
      <c r="A21" s="35"/>
      <c r="B21" s="27" t="s">
        <v>16</v>
      </c>
      <c r="C21" s="16"/>
      <c r="D21" s="16"/>
      <c r="E21" s="20"/>
      <c r="F21" s="20"/>
      <c r="G21" s="18">
        <f t="shared" si="3"/>
        <v>164995</v>
      </c>
      <c r="H21" s="21">
        <f>[3]Лист1!$G$26</f>
        <v>101669</v>
      </c>
      <c r="I21" s="21">
        <f>[2]Лист1!$G$26</f>
        <v>63326</v>
      </c>
      <c r="J21" s="16"/>
      <c r="K21" s="23"/>
    </row>
    <row r="22" spans="1:11" x14ac:dyDescent="0.25">
      <c r="A22" s="35"/>
      <c r="B22" s="28" t="s">
        <v>17</v>
      </c>
      <c r="C22" s="16"/>
      <c r="D22" s="16"/>
      <c r="E22" s="20"/>
      <c r="F22" s="20"/>
      <c r="G22" s="18">
        <f t="shared" si="3"/>
        <v>0</v>
      </c>
      <c r="H22" s="16"/>
      <c r="I22" s="22"/>
      <c r="J22" s="16"/>
      <c r="K22" s="23"/>
    </row>
    <row r="23" spans="1:11" ht="30" x14ac:dyDescent="0.25">
      <c r="A23" s="36"/>
      <c r="B23" s="29" t="s">
        <v>18</v>
      </c>
      <c r="C23" s="16"/>
      <c r="D23" s="16"/>
      <c r="E23" s="20"/>
      <c r="F23" s="20"/>
      <c r="G23" s="18">
        <f t="shared" si="3"/>
        <v>0</v>
      </c>
      <c r="H23" s="16"/>
      <c r="I23" s="22"/>
      <c r="J23" s="16"/>
      <c r="K23" s="23"/>
    </row>
    <row r="24" spans="1:11" x14ac:dyDescent="0.25">
      <c r="A24" s="34">
        <v>3</v>
      </c>
      <c r="B24" s="14" t="s">
        <v>20</v>
      </c>
      <c r="C24" s="41" t="s">
        <v>29</v>
      </c>
      <c r="D24" s="41" t="s">
        <v>30</v>
      </c>
      <c r="E24" s="20"/>
      <c r="F24" s="20"/>
      <c r="G24" s="18">
        <f t="shared" si="3"/>
        <v>30674</v>
      </c>
      <c r="H24" s="18">
        <f>H25+H26+H27</f>
        <v>4818</v>
      </c>
      <c r="I24" s="18">
        <f t="shared" ref="I24" si="5">I25+I26+I27</f>
        <v>25856</v>
      </c>
      <c r="J24" s="18">
        <f t="shared" ref="J24" si="6">J25+J26+J27</f>
        <v>0</v>
      </c>
      <c r="K24" s="18">
        <f t="shared" ref="K24" si="7">K25+K26+K27</f>
        <v>0</v>
      </c>
    </row>
    <row r="25" spans="1:11" x14ac:dyDescent="0.25">
      <c r="A25" s="35"/>
      <c r="B25" s="27" t="s">
        <v>16</v>
      </c>
      <c r="C25" s="16"/>
      <c r="D25" s="16"/>
      <c r="E25" s="20"/>
      <c r="F25" s="20"/>
      <c r="G25" s="18">
        <f t="shared" si="3"/>
        <v>30674</v>
      </c>
      <c r="H25" s="18">
        <f>[3]Лист1!$G$33</f>
        <v>4818</v>
      </c>
      <c r="I25" s="18">
        <f>[2]Лист1!$G$33</f>
        <v>25856</v>
      </c>
      <c r="J25" s="16"/>
      <c r="K25" s="23"/>
    </row>
    <row r="26" spans="1:11" x14ac:dyDescent="0.25">
      <c r="A26" s="35"/>
      <c r="B26" s="28" t="s">
        <v>17</v>
      </c>
      <c r="C26" s="16"/>
      <c r="D26" s="16"/>
      <c r="E26" s="20"/>
      <c r="F26" s="20"/>
      <c r="G26" s="18">
        <f t="shared" si="3"/>
        <v>0</v>
      </c>
      <c r="H26" s="16"/>
      <c r="I26" s="22"/>
      <c r="J26" s="16"/>
      <c r="K26" s="23"/>
    </row>
    <row r="27" spans="1:11" ht="30" x14ac:dyDescent="0.25">
      <c r="A27" s="36"/>
      <c r="B27" s="29" t="s">
        <v>18</v>
      </c>
      <c r="C27" s="16"/>
      <c r="D27" s="16"/>
      <c r="E27" s="20"/>
      <c r="F27" s="20"/>
      <c r="G27" s="18">
        <f t="shared" si="3"/>
        <v>0</v>
      </c>
      <c r="H27" s="16"/>
      <c r="I27" s="22"/>
      <c r="J27" s="16"/>
      <c r="K27" s="23"/>
    </row>
    <row r="28" spans="1:11" ht="15" customHeight="1" x14ac:dyDescent="0.25">
      <c r="A28" s="34">
        <v>4</v>
      </c>
      <c r="B28" s="30" t="s">
        <v>21</v>
      </c>
      <c r="C28" s="41" t="s">
        <v>29</v>
      </c>
      <c r="D28" s="41" t="s">
        <v>30</v>
      </c>
      <c r="E28" s="20"/>
      <c r="F28" s="20"/>
      <c r="G28" s="18">
        <f t="shared" si="3"/>
        <v>20968</v>
      </c>
      <c r="H28" s="18">
        <f>H29+H30+H31</f>
        <v>3350</v>
      </c>
      <c r="I28" s="18">
        <f t="shared" ref="I28" si="8">I29+I30+I31</f>
        <v>17618</v>
      </c>
      <c r="J28" s="18">
        <f t="shared" ref="J28" si="9">J29+J30+J31</f>
        <v>0</v>
      </c>
      <c r="K28" s="18">
        <f t="shared" ref="K28" si="10">K29+K30+K31</f>
        <v>0</v>
      </c>
    </row>
    <row r="29" spans="1:11" x14ac:dyDescent="0.25">
      <c r="A29" s="35"/>
      <c r="B29" s="27" t="s">
        <v>16</v>
      </c>
      <c r="C29" s="16"/>
      <c r="D29" s="16"/>
      <c r="E29" s="20"/>
      <c r="F29" s="20"/>
      <c r="G29" s="18">
        <f t="shared" si="3"/>
        <v>20968</v>
      </c>
      <c r="H29" s="21">
        <f>[3]Лист1!$G$40</f>
        <v>3350</v>
      </c>
      <c r="I29" s="21">
        <f>[2]Лист1!$G$40</f>
        <v>17618</v>
      </c>
      <c r="J29" s="16"/>
      <c r="K29" s="23"/>
    </row>
    <row r="30" spans="1:11" x14ac:dyDescent="0.25">
      <c r="A30" s="35"/>
      <c r="B30" s="28" t="s">
        <v>17</v>
      </c>
      <c r="C30" s="16"/>
      <c r="D30" s="16"/>
      <c r="E30" s="20"/>
      <c r="F30" s="20"/>
      <c r="G30" s="18">
        <f t="shared" si="3"/>
        <v>0</v>
      </c>
      <c r="H30" s="16"/>
      <c r="I30" s="22"/>
      <c r="J30" s="16"/>
      <c r="K30" s="23"/>
    </row>
    <row r="31" spans="1:11" ht="30" x14ac:dyDescent="0.25">
      <c r="A31" s="36"/>
      <c r="B31" s="29" t="s">
        <v>18</v>
      </c>
      <c r="C31" s="16"/>
      <c r="D31" s="16"/>
      <c r="E31" s="20"/>
      <c r="F31" s="31"/>
      <c r="G31" s="18">
        <f t="shared" si="3"/>
        <v>0</v>
      </c>
      <c r="H31" s="16"/>
      <c r="I31" s="22"/>
      <c r="J31" s="16"/>
      <c r="K31" s="23"/>
    </row>
    <row r="32" spans="1:11" ht="29.25" x14ac:dyDescent="0.25">
      <c r="A32" s="34">
        <v>4</v>
      </c>
      <c r="B32" s="30" t="s">
        <v>33</v>
      </c>
      <c r="C32" s="41" t="s">
        <v>31</v>
      </c>
      <c r="D32" s="41" t="s">
        <v>32</v>
      </c>
      <c r="E32" s="20"/>
      <c r="F32" s="20"/>
      <c r="G32" s="18">
        <f t="shared" si="3"/>
        <v>1915</v>
      </c>
      <c r="H32" s="18">
        <f>H33+H34+H35</f>
        <v>0</v>
      </c>
      <c r="I32" s="18">
        <f t="shared" ref="I32" si="11">I33+I34+I35</f>
        <v>1915</v>
      </c>
      <c r="J32" s="18">
        <f t="shared" ref="J32" si="12">J33+J34+J35</f>
        <v>0</v>
      </c>
      <c r="K32" s="18">
        <f t="shared" ref="K32" si="13">K33+K34+K35</f>
        <v>0</v>
      </c>
    </row>
    <row r="33" spans="1:11" x14ac:dyDescent="0.25">
      <c r="A33" s="35"/>
      <c r="B33" s="27" t="s">
        <v>16</v>
      </c>
      <c r="C33" s="16"/>
      <c r="D33" s="16"/>
      <c r="E33" s="20"/>
      <c r="F33" s="20"/>
      <c r="G33" s="18">
        <f t="shared" si="3"/>
        <v>1915</v>
      </c>
      <c r="H33" s="21">
        <v>0</v>
      </c>
      <c r="I33" s="21">
        <f>[2]Лист1!$G$47</f>
        <v>1915</v>
      </c>
      <c r="J33" s="16"/>
      <c r="K33" s="23"/>
    </row>
    <row r="34" spans="1:11" x14ac:dyDescent="0.25">
      <c r="A34" s="35"/>
      <c r="B34" s="28" t="s">
        <v>17</v>
      </c>
      <c r="C34" s="16"/>
      <c r="D34" s="16"/>
      <c r="E34" s="20"/>
      <c r="F34" s="20"/>
      <c r="G34" s="18">
        <f t="shared" si="3"/>
        <v>0</v>
      </c>
      <c r="H34" s="16"/>
      <c r="I34" s="22"/>
      <c r="J34" s="16"/>
      <c r="K34" s="23"/>
    </row>
    <row r="35" spans="1:11" ht="30" x14ac:dyDescent="0.25">
      <c r="A35" s="36"/>
      <c r="B35" s="29" t="s">
        <v>18</v>
      </c>
      <c r="C35" s="16"/>
      <c r="D35" s="16"/>
      <c r="E35" s="20"/>
      <c r="F35" s="31"/>
      <c r="G35" s="18">
        <f t="shared" si="3"/>
        <v>0</v>
      </c>
      <c r="H35" s="16"/>
      <c r="I35" s="22"/>
      <c r="J35" s="16"/>
      <c r="K35" s="23"/>
    </row>
    <row r="36" spans="1:11" x14ac:dyDescent="0.25">
      <c r="A36" s="34">
        <v>5</v>
      </c>
      <c r="B36" s="14" t="s">
        <v>22</v>
      </c>
      <c r="C36" s="15"/>
      <c r="D36" s="16"/>
      <c r="E36" s="20"/>
      <c r="F36" s="20"/>
      <c r="G36" s="32">
        <f t="shared" ref="G36:K37" si="14">G11+G16+G20+G24+G28</f>
        <v>486297</v>
      </c>
      <c r="H36" s="32">
        <f>H11+H16+H20+H24+H28+H32</f>
        <v>227123</v>
      </c>
      <c r="I36" s="32">
        <f t="shared" ref="I36:K36" si="15">I11+I16+I20+I24+I28+I32</f>
        <v>261089</v>
      </c>
      <c r="J36" s="32">
        <f t="shared" si="15"/>
        <v>0</v>
      </c>
      <c r="K36" s="32">
        <f t="shared" si="15"/>
        <v>0</v>
      </c>
    </row>
    <row r="37" spans="1:11" x14ac:dyDescent="0.25">
      <c r="A37" s="35"/>
      <c r="B37" s="19" t="s">
        <v>16</v>
      </c>
      <c r="C37" s="16"/>
      <c r="D37" s="16"/>
      <c r="E37" s="20"/>
      <c r="F37" s="20"/>
      <c r="G37" s="32">
        <f t="shared" si="14"/>
        <v>486297</v>
      </c>
      <c r="H37" s="32">
        <f>H12+H17+H21+H25+H29+H33</f>
        <v>227123</v>
      </c>
      <c r="I37" s="32">
        <f t="shared" ref="I37:K37" si="16">I12+I17+I21+I25+I29+I33</f>
        <v>261089</v>
      </c>
      <c r="J37" s="32">
        <f t="shared" si="16"/>
        <v>0</v>
      </c>
      <c r="K37" s="32">
        <f t="shared" si="16"/>
        <v>0</v>
      </c>
    </row>
    <row r="38" spans="1:11" x14ac:dyDescent="0.25">
      <c r="A38" s="35"/>
      <c r="B38" s="16" t="s">
        <v>17</v>
      </c>
      <c r="C38" s="16"/>
      <c r="D38" s="16"/>
      <c r="E38" s="20"/>
      <c r="F38" s="20"/>
      <c r="G38" s="32">
        <f t="shared" ref="G38" si="17">G13+G18+G22+G26+G30</f>
        <v>0</v>
      </c>
      <c r="H38" s="32">
        <f t="shared" ref="H38:K39" si="18">H13+H18+H22+H26+H30+H34</f>
        <v>0</v>
      </c>
      <c r="I38" s="32">
        <f t="shared" si="18"/>
        <v>0</v>
      </c>
      <c r="J38" s="32">
        <f t="shared" si="18"/>
        <v>0</v>
      </c>
      <c r="K38" s="32">
        <f t="shared" si="18"/>
        <v>0</v>
      </c>
    </row>
    <row r="39" spans="1:11" ht="30" x14ac:dyDescent="0.25">
      <c r="A39" s="36"/>
      <c r="B39" s="24" t="s">
        <v>18</v>
      </c>
      <c r="C39" s="16"/>
      <c r="D39" s="16"/>
      <c r="E39" s="20"/>
      <c r="F39" s="20"/>
      <c r="G39" s="32">
        <f t="shared" ref="G39" si="19">G14+G19+G23+G27+G31</f>
        <v>0</v>
      </c>
      <c r="H39" s="32">
        <f t="shared" si="18"/>
        <v>0</v>
      </c>
      <c r="I39" s="32">
        <f t="shared" si="18"/>
        <v>0</v>
      </c>
      <c r="J39" s="32">
        <f t="shared" si="18"/>
        <v>0</v>
      </c>
      <c r="K39" s="32">
        <f t="shared" si="18"/>
        <v>0</v>
      </c>
    </row>
    <row r="40" spans="1:11" x14ac:dyDescent="0.25">
      <c r="A40" s="1"/>
      <c r="B40" s="1"/>
      <c r="C40" s="1"/>
      <c r="D40" s="1"/>
      <c r="E40" s="2"/>
      <c r="F40" s="2"/>
      <c r="G40" s="1"/>
      <c r="H40" s="1"/>
      <c r="I40" s="1"/>
      <c r="J40" s="1"/>
      <c r="K40" s="1"/>
    </row>
    <row r="41" spans="1:11" x14ac:dyDescent="0.25">
      <c r="A41" s="1"/>
      <c r="B41" s="33" t="s">
        <v>23</v>
      </c>
      <c r="C41" s="33"/>
      <c r="D41" s="33"/>
      <c r="E41" s="33"/>
      <c r="F41" s="33"/>
      <c r="G41" s="33"/>
      <c r="H41" s="33"/>
      <c r="I41" s="33"/>
      <c r="J41" s="33"/>
      <c r="K41" s="33"/>
    </row>
    <row r="42" spans="1:11" x14ac:dyDescent="0.25">
      <c r="A42" s="1"/>
      <c r="B42" s="33" t="s">
        <v>24</v>
      </c>
      <c r="C42" s="33"/>
      <c r="D42" s="33"/>
      <c r="E42" s="33"/>
      <c r="F42" s="33"/>
      <c r="G42" s="33"/>
      <c r="H42" s="33"/>
      <c r="I42" s="33"/>
      <c r="J42" s="33"/>
      <c r="K42" s="33"/>
    </row>
    <row r="43" spans="1:11" x14ac:dyDescent="0.25">
      <c r="A43" s="1"/>
      <c r="B43" s="33" t="s">
        <v>25</v>
      </c>
      <c r="C43" s="33"/>
      <c r="D43" s="33"/>
      <c r="E43" s="33"/>
      <c r="F43" s="33"/>
      <c r="G43" s="33"/>
      <c r="H43" s="33"/>
      <c r="I43" s="33"/>
      <c r="J43" s="33"/>
      <c r="K43" s="33"/>
    </row>
  </sheetData>
  <mergeCells count="17">
    <mergeCell ref="A3:J3"/>
    <mergeCell ref="A6:A7"/>
    <mergeCell ref="B6:B7"/>
    <mergeCell ref="C6:D6"/>
    <mergeCell ref="E6:E7"/>
    <mergeCell ref="F6:F7"/>
    <mergeCell ref="G6:G7"/>
    <mergeCell ref="H6:K6"/>
    <mergeCell ref="B42:K42"/>
    <mergeCell ref="B43:K43"/>
    <mergeCell ref="A11:A19"/>
    <mergeCell ref="A20:A23"/>
    <mergeCell ref="A24:A27"/>
    <mergeCell ref="A28:A31"/>
    <mergeCell ref="A36:A39"/>
    <mergeCell ref="B41:K41"/>
    <mergeCell ref="A32:A3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2018-04-25T01:40:07Z</dcterms:modified>
</cp:coreProperties>
</file>